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779" firstSheet="1" activeTab="1"/>
  </bookViews>
  <sheets>
    <sheet name="000000" sheetId="1" state="veryHidden" r:id="rId1"/>
    <sheet name="委託費請求書（様式第３号）記入例" sheetId="2" r:id="rId2"/>
    <sheet name="委託費概算払請求書（様式第４号）記入例 " sheetId="3" r:id="rId3"/>
    <sheet name="精算報告書（様式第５号の記入例" sheetId="4" r:id="rId4"/>
  </sheets>
  <definedNames>
    <definedName name="_xlnm.Print_Area" localSheetId="1">'委託費請求書（様式第３号）記入例'!$A$1:$M$63</definedName>
    <definedName name="_xlnm.Print_Area" localSheetId="3">'精算報告書（様式第５号の記入例'!$A$1:$M$65</definedName>
  </definedNames>
  <calcPr fullCalcOnLoad="1"/>
</workbook>
</file>

<file path=xl/sharedStrings.xml><?xml version="1.0" encoding="utf-8"?>
<sst xmlns="http://schemas.openxmlformats.org/spreadsheetml/2006/main" count="324" uniqueCount="149">
  <si>
    <t>円</t>
  </si>
  <si>
    <t>日</t>
  </si>
  <si>
    <t>旅　　　　費</t>
  </si>
  <si>
    <t>賃　　　　金</t>
  </si>
  <si>
    <t>収入の部</t>
  </si>
  <si>
    <t>貸付事業に係る指導等事業委託費</t>
  </si>
  <si>
    <t>(1)貸付機械施設の確認等に係る調査・技術指導事業委託費</t>
  </si>
  <si>
    <t>支出の部</t>
  </si>
  <si>
    <t>需　要　費</t>
  </si>
  <si>
    <t>役務費</t>
  </si>
  <si>
    <t>消費税相当額</t>
  </si>
  <si>
    <t xml:space="preserve">  消耗品費</t>
  </si>
  <si>
    <t xml:space="preserve">  会議費</t>
  </si>
  <si>
    <t xml:space="preserve">  通信運搬費</t>
  </si>
  <si>
    <t>区　　　　　　　分</t>
  </si>
  <si>
    <t>金　　額</t>
  </si>
  <si>
    <t>計</t>
  </si>
  <si>
    <t>(２)新規開拓に係る調査事業委託費</t>
  </si>
  <si>
    <t>旅費</t>
  </si>
  <si>
    <t>需用費</t>
  </si>
  <si>
    <t>消耗品費</t>
  </si>
  <si>
    <t>印刷製本費</t>
  </si>
  <si>
    <t>通信運搬費</t>
  </si>
  <si>
    <t>500円</t>
  </si>
  <si>
    <t>12ヶ月</t>
  </si>
  <si>
    <t>×</t>
  </si>
  <si>
    <t>＝</t>
  </si>
  <si>
    <t>×</t>
  </si>
  <si>
    <t>(記入例：別記様式第３号）</t>
  </si>
  <si>
    <t>平成   年  月  日</t>
  </si>
  <si>
    <t>番　　　　　号</t>
  </si>
  <si>
    <t>平成　　年度貸付事業指導等事業委託費請求書</t>
  </si>
  <si>
    <t>記載上の留意事項</t>
  </si>
  <si>
    <r>
      <t xml:space="preserve">金　　額
</t>
    </r>
    <r>
      <rPr>
        <sz val="8"/>
        <rFont val="ＭＳ Ｐ明朝"/>
        <family val="1"/>
      </rPr>
      <t>（※消費税抜（外税）の金額を記入）</t>
    </r>
  </si>
  <si>
    <t>(1)　貸付機械施設の確認等に係る調査・技術指導事業委託費</t>
  </si>
  <si>
    <t>(2)　新規開拓に係る調査事業委託費</t>
  </si>
  <si>
    <t>①</t>
  </si>
  <si>
    <t>②</t>
  </si>
  <si>
    <t>③</t>
  </si>
  <si>
    <t>④</t>
  </si>
  <si>
    <t>⑤</t>
  </si>
  <si>
    <t>⑥</t>
  </si>
  <si>
    <t>技術指導料</t>
  </si>
  <si>
    <t>（単位：円）</t>
  </si>
  <si>
    <t>備　　　　　　　　　　　考</t>
  </si>
  <si>
    <r>
      <t xml:space="preserve">備　　　　　　　　　　　考
</t>
    </r>
    <r>
      <rPr>
        <sz val="9"/>
        <rFont val="ＭＳ Ｐ明朝"/>
        <family val="1"/>
      </rPr>
      <t>（支出額の内訳、積算基礎を記載）</t>
    </r>
  </si>
  <si>
    <t xml:space="preserve">  会場借料</t>
  </si>
  <si>
    <t>委託費振込先</t>
  </si>
  <si>
    <t>銀行名、預金種別、口座名（ふりがな）、口座番号</t>
  </si>
  <si>
    <t>500部×80円</t>
  </si>
  <si>
    <t>40箇所</t>
  </si>
  <si>
    <t>・　委託費限度額（委託契約額）と委託事業に要した経費のいずれか低い方が委託額になる。</t>
  </si>
  <si>
    <t>①</t>
  </si>
  <si>
    <t>×</t>
  </si>
  <si>
    <t>②</t>
  </si>
  <si>
    <t>③</t>
  </si>
  <si>
    <t>④</t>
  </si>
  <si>
    <t>⑤</t>
  </si>
  <si>
    <t>⑥</t>
  </si>
  <si>
    <t>×</t>
  </si>
  <si>
    <t>①</t>
  </si>
  <si>
    <t>③</t>
  </si>
  <si>
    <t>④</t>
  </si>
  <si>
    <t>⑤</t>
  </si>
  <si>
    <t>×</t>
  </si>
  <si>
    <t>(記入例：別記様式第４号）</t>
  </si>
  <si>
    <t>調査・技術指導委託事業に係る経費の総額（消費税抜の額）＝①～⑤の計　217,881円に係る消費税相当額</t>
  </si>
  <si>
    <t>※</t>
  </si>
  <si>
    <t>調査指導旅費　25ヶ所　400,000円（税込）</t>
  </si>
  <si>
    <t>打合せ旅費　2,620円（税込）×5人</t>
  </si>
  <si>
    <t>調査・技術指導委託事業に係る経費の総額（消費税抜の額）＝①～⑤の計　1,047,784円に係る消費税相当額</t>
  </si>
  <si>
    <t xml:space="preserve">   会長理事 　○ ○  ○ ○ ○　　　㊞</t>
  </si>
  <si>
    <t>切手代　　160円（税込）切手</t>
  </si>
  <si>
    <t>新規開拓旅費　5,700円（税込）×10箇所</t>
  </si>
  <si>
    <t>×</t>
  </si>
  <si>
    <t>×</t>
  </si>
  <si>
    <t>⑥</t>
  </si>
  <si>
    <t>(記入例：別記様式第５号）</t>
  </si>
  <si>
    <t>平成　　年度貸付事業指導等事業委託費精算報告書</t>
  </si>
  <si>
    <t>剰余金の計算</t>
  </si>
  <si>
    <r>
      <t xml:space="preserve">記
</t>
    </r>
    <r>
      <rPr>
        <sz val="9"/>
        <rFont val="ＭＳ Ｐ明朝"/>
        <family val="1"/>
      </rPr>
      <t>（別紙として記載も可）</t>
    </r>
  </si>
  <si>
    <t>内訳</t>
  </si>
  <si>
    <t>合　　計</t>
  </si>
  <si>
    <t>・　使用した切手代には、消費税相当額が含まれているので、除いた額を記入すること。（円未満の端数は、受託者の経理基準により処理すること。）</t>
  </si>
  <si>
    <t>記載上の留意事項</t>
  </si>
  <si>
    <t>全国会議旅費55,000円（税込）×1回</t>
  </si>
  <si>
    <t>新規開拓旅費5,700円（税込）×10箇所</t>
  </si>
  <si>
    <t>　　公益財団法人畜産近代化リース協会</t>
  </si>
  <si>
    <t>○○社団法人  ○○県畜産協会</t>
  </si>
  <si>
    <t>　公益財団法人畜産近代化リース協会</t>
  </si>
  <si>
    <r>
      <t>平成　　年度貸付事業指導等事業委託費</t>
    </r>
    <r>
      <rPr>
        <u val="single"/>
        <sz val="12"/>
        <color indexed="10"/>
        <rFont val="ＭＳ Ｐ明朝"/>
        <family val="1"/>
      </rPr>
      <t>概算払</t>
    </r>
    <r>
      <rPr>
        <sz val="12"/>
        <rFont val="ＭＳ Ｐ明朝"/>
        <family val="1"/>
      </rPr>
      <t>請求書</t>
    </r>
  </si>
  <si>
    <t>★【委託事業に係る消費税の取扱い＝外税方式により作成願います。】
　　委託事業については、消費税上の役務の提供に相当し、委託に係る費用（受託収入）全体に消費税がかかるものです（通常、不課税となっている技術指導料や賃金に係る部分にも消費税がかかります。）。
　　したがって、委託経費の積算においては、まず消費税を除いた経費（外税）を計算（旅費や使用した切手代にも、消費税が含まれているので注意のこと。）し、その経費の総額に消費税率をかけて消費税額を計算してください。</t>
  </si>
  <si>
    <t>★【委託事業に係る消費税の取扱い＝外税方式により作成願います。】
　　委託事業については、消費税上の役務の提供に相当し、委託に係る費用（受託収入）全体に消費税がかかるものです（通常、不課税となっている技術指導料や賃金に係る部分にも消費税がかかります。）。
　　したがって、委託経費の積算においては、まず消費税を除いた経費（外税）を計算（旅費や使用した切手代にも、消費税が含まれているので注意のこと。）し、その経費の総額に消費税率をかけて消費税額を計算してください。</t>
  </si>
  <si>
    <t>★【委託事業に係る消費税の取扱い＝外税方式により作成願います。】
　　委託事業については、消費税上の役務の提供に相当し、委託に係る費用（受託収入）全体に消費税がかかるものです（通常、不課税となっている技術指導料や賃金に係る部分にも消費税がかかります。）。
　　したがって、委託経費の積算においては、まず消費税を除いた経費（外税）を計算（旅費や使用した切手代にも、消費税が含まれているので注意のこと。）し、その経費の総額に消費税率をかけて消費税額を計算してください。</t>
  </si>
  <si>
    <t>・　使用した切手代にも、消費税相当額が含まれているので、除いた額を記入すること。（円未満の端数は、受託者の経理基準により処理すること。）</t>
  </si>
  <si>
    <t>・　通常の旅費にも消費税相当額が含まれているので、除いた額を記入すること。（円未満の端数は、受託者の経理基準により処理すること。）
・　旅費の積算は各畜産協会の旅費規程に基づくものであること。なお、畜産協会所有の自動車を利用する場合において運転者つきのときは、運転者分を含めて積算し、ガソリン代は別途消耗品費に計上すること。</t>
  </si>
  <si>
    <t>・　通常の旅費にも消費税相当額が含まれているので、除いた額を記入すること。（円未満の端数は、受託者の経理基準により処理すること。）
・　旅費の積算は各畜産協会の旅費規程に基づくものであること。なお、畜産協会所有の自動車を利用する場合において運転者つきのときは、運転者分を含めて積算し、ガソリン代は別途消耗品費に計上すること。
・　調査旅費と会議出席旅費は、区別して記入すること。</t>
  </si>
  <si>
    <t>・　通常の旅費にも消費税相当額が含まれているので、除いた額を記入すること。（円未満の端数は、受託者の経理基準により処理すること。）
・　旅費の積算は各畜産協会の旅費規程に基づくものであること。なお、畜産協会所有の自動車を利用する場合において運転者つきのときは、運転者分を含めて積算し、ガソリン代は別途消耗品費に計上すること。</t>
  </si>
  <si>
    <t>・　通常の旅費にも消費税相当額が含まれているので除いた額を記入すること。（円未満の端数は、受託者の経理基準により処理すること。）
・　旅費の積算は各畜産協会の旅費規程に基づくものであること。なお、畜産協会所有の自動車を利用する場合において運転者つきのときは、運転者分を含めて積算し、ガソリン代は別途消耗品費に計上すること。</t>
  </si>
  <si>
    <r>
      <t>・　委託費の対象となる技術指導料と賃金の合計額は、調査・技術指導事業委託費総額の</t>
    </r>
    <r>
      <rPr>
        <u val="single"/>
        <sz val="10"/>
        <rFont val="ＭＳ Ｐゴシック"/>
        <family val="3"/>
      </rPr>
      <t>概ね</t>
    </r>
    <r>
      <rPr>
        <sz val="10"/>
        <rFont val="ＭＳ Ｐゴシック"/>
        <family val="3"/>
      </rPr>
      <t>50％を限度とする。
・　技術指導料、賃金の単価は、当該事業に従事した者の実行単価（社会保険料含む。）とし、</t>
    </r>
    <r>
      <rPr>
        <sz val="10"/>
        <color indexed="10"/>
        <rFont val="ＭＳ Ｐゴシック"/>
        <family val="3"/>
      </rPr>
      <t>単位は</t>
    </r>
    <r>
      <rPr>
        <u val="single"/>
        <sz val="10"/>
        <color indexed="10"/>
        <rFont val="ＭＳ Ｐゴシック"/>
        <family val="3"/>
      </rPr>
      <t>日又は時間</t>
    </r>
    <r>
      <rPr>
        <sz val="10"/>
        <color indexed="10"/>
        <rFont val="ＭＳ Ｐゴシック"/>
        <family val="3"/>
      </rPr>
      <t>とする。</t>
    </r>
  </si>
  <si>
    <t>＜委託費限度額（委託契約額） 1,370,000円</t>
  </si>
  <si>
    <t>　概算払の額　1,370,000円　－　委託費の額　1,366,918円　＝　3,082円</t>
  </si>
  <si>
    <t>　　　貸付事業指導等事業委託要綱第4の(５)の規定に基づき、下記のとおり報告します。
　　　なお、概算払の額に、金　3，082円の余剰を生じたので返還いたします。
       なお、精算金として、金　　　　　円を請求します。</t>
  </si>
  <si>
    <t xml:space="preserve">
⇒なお書きの上段は余剰金がある場合、下段は精算金がある場合</t>
  </si>
  <si>
    <r>
      <t>・　委託費の対象となる技術指導料と賃金の合計額は、原則として、調査・技術指導事業委託費総額の</t>
    </r>
    <r>
      <rPr>
        <u val="single"/>
        <sz val="10"/>
        <rFont val="ＭＳ Ｐゴシック"/>
        <family val="3"/>
      </rPr>
      <t>概ね</t>
    </r>
    <r>
      <rPr>
        <sz val="10"/>
        <rFont val="ＭＳ Ｐゴシック"/>
        <family val="3"/>
      </rPr>
      <t>50％を限度とする。
・　技術指導料、賃金の単価は、当該事業に従事した者の実行単価（社会保険料含む。）とし、</t>
    </r>
    <r>
      <rPr>
        <sz val="10"/>
        <color indexed="10"/>
        <rFont val="ＭＳ Ｐゴシック"/>
        <family val="3"/>
      </rPr>
      <t>単位は</t>
    </r>
    <r>
      <rPr>
        <u val="single"/>
        <sz val="10"/>
        <color indexed="10"/>
        <rFont val="ＭＳ Ｐゴシック"/>
        <family val="3"/>
      </rPr>
      <t>日又は時間</t>
    </r>
    <r>
      <rPr>
        <sz val="10"/>
        <color indexed="10"/>
        <rFont val="ＭＳ Ｐゴシック"/>
        <family val="3"/>
      </rPr>
      <t>とする。</t>
    </r>
    <r>
      <rPr>
        <sz val="10"/>
        <rFont val="ＭＳ Ｐゴシック"/>
        <family val="3"/>
      </rPr>
      <t xml:space="preserve">
</t>
    </r>
    <r>
      <rPr>
        <b/>
        <u val="single"/>
        <sz val="10"/>
        <color indexed="10"/>
        <rFont val="ＭＳ Ｐゴシック"/>
        <family val="3"/>
      </rPr>
      <t>・　調査等日数（又は時間）は、実施報告書の「調査・指導期間」に記載した日数（又は時間）と一致していることを確認すること。</t>
    </r>
  </si>
  <si>
    <r>
      <t>・　委託費の対象となる技術指導料と賃金の合計額は、原則として、調査・技術指導事業委託費総額の</t>
    </r>
    <r>
      <rPr>
        <u val="single"/>
        <sz val="10"/>
        <rFont val="ＭＳ Ｐゴシック"/>
        <family val="3"/>
      </rPr>
      <t>概ね</t>
    </r>
    <r>
      <rPr>
        <sz val="10"/>
        <rFont val="ＭＳ Ｐゴシック"/>
        <family val="3"/>
      </rPr>
      <t>50％を限度とする。
・　技術指導料、賃金の単価は、当該事業に従事した者の実行単価（社会保険料含む。）とし、</t>
    </r>
    <r>
      <rPr>
        <sz val="10"/>
        <color indexed="10"/>
        <rFont val="ＭＳ Ｐゴシック"/>
        <family val="3"/>
      </rPr>
      <t>単位は</t>
    </r>
    <r>
      <rPr>
        <u val="single"/>
        <sz val="10"/>
        <color indexed="10"/>
        <rFont val="ＭＳ Ｐゴシック"/>
        <family val="3"/>
      </rPr>
      <t>日又は時間</t>
    </r>
    <r>
      <rPr>
        <sz val="10"/>
        <color indexed="10"/>
        <rFont val="ＭＳ Ｐゴシック"/>
        <family val="3"/>
      </rPr>
      <t>とする。</t>
    </r>
    <r>
      <rPr>
        <sz val="10"/>
        <rFont val="ＭＳ Ｐゴシック"/>
        <family val="3"/>
      </rPr>
      <t xml:space="preserve">
</t>
    </r>
    <r>
      <rPr>
        <b/>
        <u val="single"/>
        <sz val="10"/>
        <color indexed="10"/>
        <rFont val="ＭＳ Ｐゴシック"/>
        <family val="3"/>
      </rPr>
      <t>・　調査等日数（又は時間）は、実施報告書の「調査・指導期間」に記載した日数（又は時間）と一致していることを確認すること。</t>
    </r>
  </si>
  <si>
    <r>
      <t>　　　貸付事業指導等事業委託要綱第４の(４)の規定に基づき、下記のとおり実施することとし、</t>
    </r>
    <r>
      <rPr>
        <u val="single"/>
        <sz val="12"/>
        <color indexed="10"/>
        <rFont val="ＭＳ Ｐ明朝"/>
        <family val="1"/>
      </rPr>
      <t>概算払</t>
    </r>
    <r>
      <rPr>
        <sz val="12"/>
        <rFont val="ＭＳ Ｐ明朝"/>
        <family val="1"/>
      </rPr>
      <t>として、金　１，３７０，０００円を請求します。</t>
    </r>
  </si>
  <si>
    <r>
      <t>＞</t>
    </r>
    <r>
      <rPr>
        <u val="single"/>
        <sz val="12"/>
        <color indexed="10"/>
        <rFont val="ＭＳ Ｐ明朝"/>
        <family val="1"/>
      </rPr>
      <t>概算払請求</t>
    </r>
    <r>
      <rPr>
        <sz val="12"/>
        <rFont val="ＭＳ Ｐ明朝"/>
        <family val="1"/>
      </rPr>
      <t>額（委託費限度額）　１，３７０，０００円</t>
    </r>
  </si>
  <si>
    <t>1000円</t>
  </si>
  <si>
    <t>調査・技術指導委託事業に係る経費の総額（消費税抜の額）＝①～⑤の計　225,081円に係る消費税相当額</t>
  </si>
  <si>
    <t xml:space="preserve">
</t>
  </si>
  <si>
    <t>・　委託費限度額（委託契約額）と委託事業に要した経費のいずれか低い方が委託額になる。</t>
  </si>
  <si>
    <r>
      <t>・　委託費の対象となる技術指導料と賃金の合計額は、原則として、調査・技術指導事業委託費総額の</t>
    </r>
    <r>
      <rPr>
        <u val="single"/>
        <sz val="10"/>
        <rFont val="ＭＳ Ｐゴシック"/>
        <family val="3"/>
      </rPr>
      <t>概ね</t>
    </r>
    <r>
      <rPr>
        <sz val="10"/>
        <rFont val="ＭＳ Ｐゴシック"/>
        <family val="3"/>
      </rPr>
      <t>50％を限度とする。
・　技術指導料、賃金の単価は、当該事業に従事した者の実行単価（社会保険料含む。）とし、</t>
    </r>
    <r>
      <rPr>
        <u val="single"/>
        <sz val="10"/>
        <color indexed="10"/>
        <rFont val="ＭＳ Ｐゴシック"/>
        <family val="3"/>
      </rPr>
      <t>単位は日又は時間</t>
    </r>
    <r>
      <rPr>
        <sz val="10"/>
        <color indexed="10"/>
        <rFont val="ＭＳ Ｐゴシック"/>
        <family val="3"/>
      </rPr>
      <t>とする。</t>
    </r>
    <r>
      <rPr>
        <sz val="10"/>
        <rFont val="ＭＳ Ｐゴシック"/>
        <family val="3"/>
      </rPr>
      <t xml:space="preserve">
</t>
    </r>
    <r>
      <rPr>
        <b/>
        <u val="single"/>
        <sz val="10"/>
        <color indexed="10"/>
        <rFont val="ＭＳ Ｐゴシック"/>
        <family val="3"/>
      </rPr>
      <t>・　調査等日数（又は時間）は、実施報告書の「調査・指導期間」に記載した日数（又は時間）と一致していることを確認すること。</t>
    </r>
  </si>
  <si>
    <t>調査指導旅費　40ヶ所　5,700円（税込）</t>
  </si>
  <si>
    <t>打合せ旅費　3,000円（税込）×5人</t>
  </si>
  <si>
    <t>事務用品代（税抜）</t>
  </si>
  <si>
    <t>打合せ会昼食代　800円（税抜）×15人</t>
  </si>
  <si>
    <t>打合せ室料　10,000円（税抜）×1回</t>
  </si>
  <si>
    <t>資料コピー代（税抜）</t>
  </si>
  <si>
    <t>通話料　500円（税抜）×12か月</t>
  </si>
  <si>
    <t>振込手数料　500円（税抜）×２回</t>
  </si>
  <si>
    <t>切手代　160円切手（税込）×40か所</t>
  </si>
  <si>
    <t>打合会昼食代　800円（税抜）×15人</t>
  </si>
  <si>
    <t>打合せ室料　30,000円（税抜）×1回</t>
  </si>
  <si>
    <t>通話料　2000円（税抜）×12か月</t>
  </si>
  <si>
    <t>パンフレット印刷費（税抜）</t>
  </si>
  <si>
    <t>電話料（税抜）</t>
  </si>
  <si>
    <t>10箇所</t>
  </si>
  <si>
    <t>調査・技術指導委託事業に係る経費の総額（消費税抜の額）＝①～⑤の計　297,267円に係る消費税相当額</t>
  </si>
  <si>
    <t>400部×100円</t>
  </si>
  <si>
    <t>委託限度額（委託契約額）1,370,000円＞委託事業に要した経費1,319,250円</t>
  </si>
  <si>
    <t>　　　貸付事業指導等事業委託要綱第４の(３)の規定に基づき、下記のとおり委託費
　金　１，３１９，２５０円を請求します。</t>
  </si>
  <si>
    <t>調査・技術指導委託事業に係る経費の総額（消費税抜の額）＝①～⑤の計　1,008,352円に係る消費税相当額</t>
  </si>
  <si>
    <t xml:space="preserve">  資料印刷費</t>
  </si>
  <si>
    <t xml:space="preserve">  資料印刷費</t>
  </si>
  <si>
    <t xml:space="preserve">  資料印刷費</t>
  </si>
  <si>
    <t>切手代　80円切手（税込）×25か所</t>
  </si>
  <si>
    <t>パンフレット印刷（税抜）</t>
  </si>
  <si>
    <t>パンフレット印刷費　500部×80円（税抜）</t>
  </si>
  <si>
    <t>電話料（税込）</t>
  </si>
  <si>
    <t>　　    理事長　　 石　木　俊　治　　殿</t>
  </si>
  <si>
    <t>　　  理事長　　 石　木　俊　治　　殿</t>
  </si>
  <si>
    <t>　　   理事長　　 石　木　俊　治   　　殿</t>
  </si>
  <si>
    <t xml:space="preserve">銀行名、預金種別、口座名（ふりがな）、口座番号 </t>
  </si>
  <si>
    <t>委託費振込先</t>
  </si>
  <si>
    <t>（又は）</t>
  </si>
  <si>
    <t>２　支出の部</t>
  </si>
  <si>
    <t>１　収入の部</t>
  </si>
  <si>
    <t>（略）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</si>
</sst>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000"/>
    <numFmt numFmtId="179" formatCode="#,##0.0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quot;-&quot;"/>
    <numFmt numFmtId="189" formatCode="0_ "/>
    <numFmt numFmtId="190" formatCode="0.0"/>
    <numFmt numFmtId="191" formatCode="0.0_);[Red]\(0.0\)"/>
    <numFmt numFmtId="192" formatCode="#,##0;&quot;△ &quot;#,##0"/>
    <numFmt numFmtId="193" formatCode="[&lt;=999]000;000\-00"/>
    <numFmt numFmtId="194" formatCode="0_);[Red]\(0\)"/>
    <numFmt numFmtId="195" formatCode="0_);\(0\)"/>
    <numFmt numFmtId="196" formatCode="mmm\-yyyy"/>
    <numFmt numFmtId="197" formatCode="0.0_ "/>
    <numFmt numFmtId="198" formatCode="#,##0.0;[Red]\-#,##0.0"/>
    <numFmt numFmtId="199" formatCode="#,##0.000;[Red]\-#,##0.000"/>
  </numFmts>
  <fonts count="55">
    <font>
      <sz val="11"/>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name val="ＭＳ Ｐゴシック"/>
      <family val="3"/>
    </font>
    <font>
      <sz val="10"/>
      <name val="ＭＳ Ｐゴシック"/>
      <family val="3"/>
    </font>
    <font>
      <sz val="10"/>
      <name val="ＭＳ Ｐ明朝"/>
      <family val="1"/>
    </font>
    <font>
      <sz val="11"/>
      <name val="ＭＳ Ｐ明朝"/>
      <family val="1"/>
    </font>
    <font>
      <sz val="12"/>
      <name val="ＭＳ Ｐ明朝"/>
      <family val="1"/>
    </font>
    <font>
      <b/>
      <sz val="10"/>
      <color indexed="10"/>
      <name val="ＭＳ Ｐゴシック"/>
      <family val="3"/>
    </font>
    <font>
      <sz val="8"/>
      <name val="ＭＳ Ｐ明朝"/>
      <family val="1"/>
    </font>
    <font>
      <sz val="9"/>
      <name val="ＭＳ Ｐ明朝"/>
      <family val="1"/>
    </font>
    <font>
      <b/>
      <sz val="12"/>
      <name val="ＭＳ Ｐ明朝"/>
      <family val="1"/>
    </font>
    <font>
      <b/>
      <sz val="12"/>
      <name val="ＭＳ Ｐゴシック"/>
      <family val="3"/>
    </font>
    <font>
      <sz val="10"/>
      <color indexed="10"/>
      <name val="ＭＳ Ｐゴシック"/>
      <family val="3"/>
    </font>
    <font>
      <u val="single"/>
      <sz val="10"/>
      <color indexed="10"/>
      <name val="ＭＳ Ｐゴシック"/>
      <family val="3"/>
    </font>
    <font>
      <u val="single"/>
      <sz val="12"/>
      <color indexed="10"/>
      <name val="ＭＳ Ｐ明朝"/>
      <family val="1"/>
    </font>
    <font>
      <u val="single"/>
      <sz val="10"/>
      <name val="ＭＳ Ｐゴシック"/>
      <family val="3"/>
    </font>
    <font>
      <b/>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ouble"/>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style="double"/>
    </border>
    <border>
      <left>
        <color indexed="63"/>
      </left>
      <right>
        <color indexed="63"/>
      </right>
      <top style="thin"/>
      <bottom style="medium"/>
    </border>
    <border>
      <left>
        <color indexed="63"/>
      </left>
      <right style="medium"/>
      <top style="thin"/>
      <bottom style="medium"/>
    </border>
    <border>
      <left style="dotted"/>
      <right style="hair"/>
      <top style="hair"/>
      <bottom style="hair"/>
    </border>
    <border>
      <left style="thin"/>
      <right style="thin"/>
      <top style="medium"/>
      <bottom style="double"/>
    </border>
    <border>
      <left style="thin"/>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style="medium"/>
      <right>
        <color indexed="63"/>
      </right>
      <top style="thin"/>
      <bottom>
        <color indexed="63"/>
      </bottom>
    </border>
    <border>
      <left style="thin"/>
      <right style="thin"/>
      <top style="thin"/>
      <bottom style="double"/>
    </border>
    <border>
      <left style="thin"/>
      <right style="thin"/>
      <top style="double"/>
      <bottom style="medium"/>
    </border>
    <border>
      <left style="dotted"/>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hair"/>
      <top>
        <color indexed="63"/>
      </top>
      <bottom style="hair"/>
    </border>
    <border>
      <left>
        <color indexed="63"/>
      </left>
      <right style="hair"/>
      <top style="hair"/>
      <bottom style="hair"/>
    </border>
    <border>
      <left>
        <color indexed="63"/>
      </left>
      <right style="hair"/>
      <top>
        <color indexed="63"/>
      </top>
      <bottom>
        <color indexed="63"/>
      </bottom>
    </border>
    <border>
      <left style="thin"/>
      <right style="thin"/>
      <top style="double"/>
      <bottom>
        <color indexed="63"/>
      </bottom>
    </border>
    <border>
      <left>
        <color indexed="63"/>
      </left>
      <right>
        <color indexed="63"/>
      </right>
      <top style="dotted"/>
      <bottom>
        <color indexed="63"/>
      </bottom>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thin"/>
      <top style="double"/>
      <bottom style="double"/>
    </border>
    <border>
      <left style="medium"/>
      <right style="thin"/>
      <top style="thin"/>
      <bottom>
        <color indexed="63"/>
      </bottom>
    </border>
    <border>
      <left style="medium"/>
      <right style="thin"/>
      <top>
        <color indexed="63"/>
      </top>
      <bottom style="medium"/>
    </border>
    <border>
      <left style="medium"/>
      <right>
        <color indexed="63"/>
      </right>
      <top style="double"/>
      <bottom style="thin"/>
    </border>
    <border>
      <left>
        <color indexed="63"/>
      </left>
      <right style="thin"/>
      <top style="double"/>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style="medium"/>
      <right>
        <color indexed="63"/>
      </right>
      <top style="thin"/>
      <bottom style="medium"/>
    </border>
    <border>
      <left>
        <color indexed="63"/>
      </left>
      <right style="thin"/>
      <top style="thin"/>
      <bottom style="medium"/>
    </border>
    <border>
      <left style="medium"/>
      <right style="dotted"/>
      <top>
        <color indexed="63"/>
      </top>
      <bottom>
        <color indexed="63"/>
      </bottom>
    </border>
    <border>
      <left>
        <color indexed="63"/>
      </left>
      <right style="medium"/>
      <top style="medium"/>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tted"/>
      <right style="hair"/>
      <top style="hair"/>
      <bottom>
        <color indexed="63"/>
      </bottom>
    </border>
    <border>
      <left style="dotted"/>
      <right style="hair"/>
      <top>
        <color indexed="63"/>
      </top>
      <bottom>
        <color indexed="63"/>
      </bottom>
    </border>
    <border>
      <left style="medium"/>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2" fillId="0" borderId="0" applyNumberFormat="0" applyFill="0" applyBorder="0" applyAlignment="0" applyProtection="0"/>
    <xf numFmtId="0" fontId="54" fillId="31" borderId="0" applyNumberFormat="0" applyBorder="0" applyAlignment="0" applyProtection="0"/>
  </cellStyleXfs>
  <cellXfs count="260">
    <xf numFmtId="0" fontId="0" fillId="0" borderId="0" xfId="0" applyAlignment="1">
      <alignment/>
    </xf>
    <xf numFmtId="38" fontId="6" fillId="0" borderId="10" xfId="49" applyFont="1" applyBorder="1" applyAlignment="1">
      <alignment horizontal="left" vertical="center"/>
    </xf>
    <xf numFmtId="38" fontId="6" fillId="0" borderId="0" xfId="49" applyFont="1" applyBorder="1" applyAlignment="1">
      <alignment horizontal="right" vertical="center"/>
    </xf>
    <xf numFmtId="38" fontId="6" fillId="0" borderId="11" xfId="49" applyFont="1" applyBorder="1" applyAlignment="1">
      <alignment horizontal="right" vertical="center"/>
    </xf>
    <xf numFmtId="38" fontId="6" fillId="0" borderId="0" xfId="49" applyFont="1" applyBorder="1" applyAlignment="1">
      <alignment horizontal="left" vertical="center"/>
    </xf>
    <xf numFmtId="38" fontId="6" fillId="0" borderId="11" xfId="49" applyFont="1" applyBorder="1" applyAlignment="1">
      <alignment horizontal="left" vertical="center"/>
    </xf>
    <xf numFmtId="38" fontId="6"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38" fontId="6" fillId="0" borderId="13" xfId="0" applyNumberFormat="1" applyFont="1" applyBorder="1" applyAlignment="1">
      <alignment horizontal="righ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38" fontId="6" fillId="0" borderId="12" xfId="49" applyFont="1" applyBorder="1" applyAlignment="1">
      <alignment horizontal="right" vertical="center"/>
    </xf>
    <xf numFmtId="38" fontId="6" fillId="0" borderId="15" xfId="49" applyFont="1" applyBorder="1" applyAlignment="1">
      <alignment horizontal="right" vertical="center"/>
    </xf>
    <xf numFmtId="38" fontId="6" fillId="0" borderId="16" xfId="49" applyFont="1" applyBorder="1" applyAlignment="1">
      <alignment horizontal="right" vertical="center"/>
    </xf>
    <xf numFmtId="198" fontId="6" fillId="0" borderId="16" xfId="49" applyNumberFormat="1" applyFont="1" applyBorder="1" applyAlignment="1">
      <alignment horizontal="right" vertical="center"/>
    </xf>
    <xf numFmtId="38" fontId="6" fillId="0" borderId="16" xfId="49" applyFont="1" applyBorder="1" applyAlignment="1">
      <alignment horizontal="center" vertical="center"/>
    </xf>
    <xf numFmtId="38" fontId="6" fillId="0" borderId="17" xfId="49" applyFont="1" applyBorder="1" applyAlignment="1">
      <alignment horizontal="right" vertical="center"/>
    </xf>
    <xf numFmtId="0" fontId="6" fillId="0" borderId="18" xfId="0" applyFont="1" applyBorder="1" applyAlignment="1">
      <alignment horizontal="left" vertical="center"/>
    </xf>
    <xf numFmtId="38" fontId="6" fillId="0" borderId="19" xfId="49" applyFont="1" applyBorder="1" applyAlignment="1">
      <alignment horizontal="right" vertical="center"/>
    </xf>
    <xf numFmtId="38" fontId="6" fillId="0" borderId="20" xfId="49" applyFont="1" applyBorder="1" applyAlignment="1">
      <alignment horizontal="left" vertical="center"/>
    </xf>
    <xf numFmtId="38" fontId="6" fillId="0" borderId="21" xfId="49" applyFont="1" applyBorder="1" applyAlignment="1">
      <alignment horizontal="right" vertical="center"/>
    </xf>
    <xf numFmtId="0" fontId="6" fillId="0" borderId="22" xfId="0" applyFont="1" applyBorder="1" applyAlignment="1">
      <alignment horizontal="left" vertical="center"/>
    </xf>
    <xf numFmtId="38" fontId="6" fillId="0" borderId="23" xfId="49" applyFont="1" applyBorder="1" applyAlignment="1">
      <alignment horizontal="right" vertical="center"/>
    </xf>
    <xf numFmtId="0" fontId="6" fillId="0" borderId="24" xfId="0" applyFont="1" applyBorder="1" applyAlignment="1">
      <alignment horizontal="left" vertical="center"/>
    </xf>
    <xf numFmtId="38" fontId="6" fillId="0" borderId="25" xfId="49" applyFont="1" applyBorder="1" applyAlignment="1">
      <alignment horizontal="right" vertical="center"/>
    </xf>
    <xf numFmtId="38" fontId="6" fillId="0" borderId="26" xfId="49" applyFont="1" applyBorder="1" applyAlignment="1">
      <alignment horizontal="left" vertical="center"/>
    </xf>
    <xf numFmtId="38" fontId="6" fillId="0" borderId="27" xfId="49" applyFont="1" applyBorder="1" applyAlignment="1">
      <alignment horizontal="right" vertical="center"/>
    </xf>
    <xf numFmtId="38" fontId="6" fillId="0" borderId="20" xfId="49" applyFont="1" applyBorder="1" applyAlignment="1">
      <alignment horizontal="right" vertical="center"/>
    </xf>
    <xf numFmtId="38" fontId="6" fillId="0" borderId="28" xfId="49" applyFont="1" applyBorder="1" applyAlignment="1">
      <alignment horizontal="right" vertical="center"/>
    </xf>
    <xf numFmtId="38" fontId="6" fillId="0" borderId="29" xfId="49" applyFont="1" applyBorder="1" applyAlignment="1">
      <alignment horizontal="right" vertical="center"/>
    </xf>
    <xf numFmtId="38" fontId="6" fillId="0" borderId="20" xfId="49" applyFont="1" applyBorder="1" applyAlignment="1">
      <alignment vertical="center"/>
    </xf>
    <xf numFmtId="38" fontId="6" fillId="0" borderId="30" xfId="49" applyFont="1" applyBorder="1" applyAlignment="1">
      <alignment horizontal="center" vertical="center"/>
    </xf>
    <xf numFmtId="38" fontId="6" fillId="0" borderId="15" xfId="49" applyFont="1" applyBorder="1" applyAlignment="1">
      <alignment horizontal="left" vertical="center"/>
    </xf>
    <xf numFmtId="38" fontId="6" fillId="0" borderId="16" xfId="49" applyFont="1" applyBorder="1" applyAlignment="1">
      <alignment horizontal="left"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4" fillId="0" borderId="0" xfId="0" applyFont="1" applyAlignment="1">
      <alignment vertical="center"/>
    </xf>
    <xf numFmtId="0" fontId="8" fillId="0" borderId="0" xfId="0" applyFont="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0" fillId="0" borderId="3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0" fillId="0" borderId="34" xfId="0" applyFont="1" applyBorder="1" applyAlignment="1">
      <alignment vertical="center"/>
    </xf>
    <xf numFmtId="0" fontId="0" fillId="0" borderId="0" xfId="0" applyFont="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0" xfId="0" applyFont="1" applyAlignment="1">
      <alignment vertical="center"/>
    </xf>
    <xf numFmtId="38" fontId="0" fillId="0" borderId="0" xfId="0" applyNumberFormat="1" applyFont="1" applyAlignment="1">
      <alignment vertical="center"/>
    </xf>
    <xf numFmtId="38" fontId="6" fillId="0" borderId="25" xfId="0" applyNumberFormat="1" applyFont="1" applyBorder="1" applyAlignment="1">
      <alignmen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6" fillId="0" borderId="11" xfId="0" applyFont="1" applyBorder="1" applyAlignment="1">
      <alignment vertical="center"/>
    </xf>
    <xf numFmtId="38" fontId="6" fillId="0" borderId="21" xfId="49" applyFont="1" applyBorder="1" applyAlignment="1">
      <alignment vertical="center"/>
    </xf>
    <xf numFmtId="38" fontId="6" fillId="0" borderId="19" xfId="0" applyNumberFormat="1" applyFont="1" applyBorder="1" applyAlignment="1">
      <alignment vertical="center"/>
    </xf>
    <xf numFmtId="38" fontId="6" fillId="0" borderId="30" xfId="49" applyFont="1" applyBorder="1" applyAlignment="1">
      <alignment vertical="center"/>
    </xf>
    <xf numFmtId="198" fontId="6" fillId="0" borderId="30" xfId="49" applyNumberFormat="1" applyFont="1" applyBorder="1" applyAlignment="1">
      <alignment vertical="center"/>
    </xf>
    <xf numFmtId="38" fontId="6" fillId="0" borderId="37" xfId="49" applyFont="1" applyBorder="1" applyAlignment="1">
      <alignment vertical="center"/>
    </xf>
    <xf numFmtId="0" fontId="6" fillId="0" borderId="26" xfId="0" applyFont="1" applyBorder="1" applyAlignment="1">
      <alignment vertical="center"/>
    </xf>
    <xf numFmtId="38" fontId="6" fillId="0" borderId="23" xfId="0" applyNumberFormat="1" applyFont="1" applyBorder="1" applyAlignment="1">
      <alignment vertical="center"/>
    </xf>
    <xf numFmtId="0" fontId="6" fillId="0" borderId="22" xfId="0" applyFont="1" applyBorder="1" applyAlignment="1">
      <alignment vertical="center"/>
    </xf>
    <xf numFmtId="0" fontId="6" fillId="0" borderId="11" xfId="0" applyFont="1" applyBorder="1" applyAlignment="1">
      <alignment horizontal="left" vertical="center"/>
    </xf>
    <xf numFmtId="38" fontId="6" fillId="0" borderId="13" xfId="0" applyNumberFormat="1"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5" fillId="0" borderId="0" xfId="0" applyFont="1" applyAlignment="1">
      <alignment vertical="center" wrapText="1"/>
    </xf>
    <xf numFmtId="0" fontId="5" fillId="0" borderId="40" xfId="0" applyFont="1" applyBorder="1" applyAlignment="1">
      <alignment vertical="center" wrapText="1"/>
    </xf>
    <xf numFmtId="0" fontId="6" fillId="0" borderId="28" xfId="0" applyFont="1" applyBorder="1" applyAlignment="1">
      <alignment vertical="center"/>
    </xf>
    <xf numFmtId="0" fontId="7" fillId="0" borderId="41" xfId="0" applyFont="1" applyBorder="1" applyAlignment="1">
      <alignment horizontal="center" vertical="center" wrapText="1"/>
    </xf>
    <xf numFmtId="38" fontId="6" fillId="0" borderId="42" xfId="49" applyFont="1" applyBorder="1" applyAlignment="1">
      <alignment vertical="center"/>
    </xf>
    <xf numFmtId="38" fontId="6" fillId="0" borderId="43" xfId="49" applyFont="1" applyBorder="1" applyAlignment="1">
      <alignment horizontal="left" vertical="center"/>
    </xf>
    <xf numFmtId="38" fontId="6" fillId="0" borderId="44" xfId="49" applyFont="1" applyBorder="1" applyAlignment="1">
      <alignment horizontal="left" vertical="center"/>
    </xf>
    <xf numFmtId="38" fontId="6" fillId="0" borderId="45" xfId="49" applyFont="1" applyBorder="1" applyAlignment="1">
      <alignment horizontal="right" vertical="center"/>
    </xf>
    <xf numFmtId="38" fontId="6" fillId="0" borderId="46" xfId="0" applyNumberFormat="1" applyFont="1" applyBorder="1" applyAlignment="1">
      <alignment horizontal="righ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38" fontId="6" fillId="0" borderId="50" xfId="0" applyNumberFormat="1" applyFont="1" applyBorder="1" applyAlignment="1">
      <alignment horizontal="righ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horizontal="right" vertical="center"/>
    </xf>
    <xf numFmtId="0" fontId="6" fillId="0" borderId="54" xfId="0" applyFont="1" applyBorder="1" applyAlignment="1">
      <alignment horizontal="right" vertical="center"/>
    </xf>
    <xf numFmtId="0" fontId="6" fillId="0" borderId="55" xfId="0" applyFont="1" applyBorder="1" applyAlignment="1">
      <alignment horizontal="right" vertical="center"/>
    </xf>
    <xf numFmtId="0" fontId="4" fillId="0" borderId="0" xfId="0" applyFont="1" applyAlignment="1">
      <alignment horizontal="right" vertical="center"/>
    </xf>
    <xf numFmtId="38" fontId="6" fillId="0" borderId="23" xfId="49" applyFont="1" applyBorder="1" applyAlignment="1">
      <alignment vertical="center"/>
    </xf>
    <xf numFmtId="0" fontId="6" fillId="0" borderId="0" xfId="0" applyFont="1" applyBorder="1" applyAlignment="1">
      <alignment horizontal="right" vertical="center" textRotation="255" wrapText="1"/>
    </xf>
    <xf numFmtId="38" fontId="6" fillId="0" borderId="0" xfId="0" applyNumberFormat="1" applyFont="1" applyBorder="1" applyAlignment="1">
      <alignment horizontal="right" vertical="center" wrapText="1"/>
    </xf>
    <xf numFmtId="49" fontId="6" fillId="0" borderId="0" xfId="0" applyNumberFormat="1" applyFont="1" applyBorder="1" applyAlignment="1">
      <alignment horizontal="left" vertical="center" wrapText="1"/>
    </xf>
    <xf numFmtId="0" fontId="8" fillId="0" borderId="0" xfId="0" applyFont="1" applyBorder="1" applyAlignment="1">
      <alignment horizontal="right" vertical="center" wrapText="1"/>
    </xf>
    <xf numFmtId="0" fontId="6" fillId="0" borderId="41" xfId="0" applyFont="1" applyBorder="1" applyAlignment="1">
      <alignment horizontal="center" vertical="center" wrapText="1"/>
    </xf>
    <xf numFmtId="38" fontId="6" fillId="0" borderId="50" xfId="0" applyNumberFormat="1" applyFont="1" applyBorder="1" applyAlignment="1">
      <alignment horizontal="right" vertical="center" wrapText="1"/>
    </xf>
    <xf numFmtId="38" fontId="6" fillId="0" borderId="56" xfId="0" applyNumberFormat="1" applyFont="1" applyBorder="1" applyAlignment="1">
      <alignment vertical="center"/>
    </xf>
    <xf numFmtId="0" fontId="8" fillId="0" borderId="30" xfId="0" applyFont="1" applyBorder="1" applyAlignment="1">
      <alignment vertical="center"/>
    </xf>
    <xf numFmtId="0" fontId="8" fillId="0" borderId="37" xfId="0" applyFont="1" applyBorder="1" applyAlignment="1">
      <alignment vertical="center"/>
    </xf>
    <xf numFmtId="38" fontId="8" fillId="0" borderId="57" xfId="0" applyNumberFormat="1" applyFont="1" applyBorder="1" applyAlignment="1">
      <alignment vertical="center"/>
    </xf>
    <xf numFmtId="38" fontId="8" fillId="0" borderId="13" xfId="0" applyNumberFormat="1" applyFont="1" applyBorder="1" applyAlignment="1">
      <alignment vertical="center"/>
    </xf>
    <xf numFmtId="0" fontId="4" fillId="0" borderId="0" xfId="0" applyFont="1" applyBorder="1" applyAlignment="1">
      <alignment vertical="center"/>
    </xf>
    <xf numFmtId="0" fontId="4" fillId="0" borderId="58" xfId="0" applyFont="1" applyBorder="1" applyAlignment="1">
      <alignment vertical="center" wrapText="1"/>
    </xf>
    <xf numFmtId="0" fontId="5" fillId="0" borderId="59" xfId="0" applyFont="1" applyBorder="1" applyAlignment="1">
      <alignment vertical="center" wrapText="1"/>
    </xf>
    <xf numFmtId="0" fontId="4" fillId="0" borderId="60" xfId="0" applyFont="1" applyBorder="1" applyAlignment="1">
      <alignment vertical="center" wrapText="1"/>
    </xf>
    <xf numFmtId="0" fontId="6" fillId="0" borderId="0" xfId="0" applyFont="1" applyBorder="1" applyAlignment="1">
      <alignment horizontal="center" vertical="center"/>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0" fillId="0" borderId="0" xfId="0" applyFont="1" applyAlignment="1">
      <alignment vertical="center" wrapText="1"/>
    </xf>
    <xf numFmtId="0" fontId="0" fillId="0" borderId="61" xfId="0" applyFont="1" applyBorder="1" applyAlignment="1">
      <alignment vertical="center"/>
    </xf>
    <xf numFmtId="0" fontId="0" fillId="0" borderId="62" xfId="0" applyFont="1" applyBorder="1" applyAlignment="1">
      <alignment horizontal="right" vertical="center"/>
    </xf>
    <xf numFmtId="0" fontId="0" fillId="0" borderId="62" xfId="0" applyFont="1" applyBorder="1" applyAlignment="1">
      <alignment vertical="center"/>
    </xf>
    <xf numFmtId="0" fontId="0" fillId="0" borderId="63" xfId="0" applyFont="1" applyBorder="1" applyAlignment="1">
      <alignment vertical="center"/>
    </xf>
    <xf numFmtId="0" fontId="4" fillId="0" borderId="0" xfId="0" applyFont="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4" fillId="0" borderId="65" xfId="0" applyFont="1" applyBorder="1" applyAlignment="1">
      <alignment vertical="center" wrapText="1"/>
    </xf>
    <xf numFmtId="0" fontId="4" fillId="0" borderId="66" xfId="0" applyFont="1" applyBorder="1" applyAlignment="1">
      <alignment horizontal="center" vertical="center" wrapText="1"/>
    </xf>
    <xf numFmtId="38" fontId="6" fillId="0" borderId="67" xfId="49" applyFont="1" applyBorder="1" applyAlignment="1">
      <alignment horizontal="right" vertical="center"/>
    </xf>
    <xf numFmtId="38" fontId="7" fillId="0" borderId="57" xfId="0" applyNumberFormat="1" applyFont="1" applyBorder="1" applyAlignment="1">
      <alignment vertical="center"/>
    </xf>
    <xf numFmtId="38" fontId="6" fillId="0" borderId="0" xfId="49" applyFont="1" applyBorder="1" applyAlignment="1">
      <alignment vertical="center"/>
    </xf>
    <xf numFmtId="0" fontId="8"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7" fillId="0" borderId="68"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8" fillId="0" borderId="61" xfId="0" applyFont="1" applyBorder="1" applyAlignment="1">
      <alignment vertical="center"/>
    </xf>
    <xf numFmtId="0" fontId="8" fillId="0" borderId="62" xfId="0" applyFont="1" applyBorder="1" applyAlignment="1">
      <alignment horizontal="righ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0" xfId="0" applyFont="1" applyAlignment="1">
      <alignment vertical="center" wrapText="1"/>
    </xf>
    <xf numFmtId="0" fontId="4" fillId="0" borderId="0" xfId="0" applyFont="1" applyBorder="1" applyAlignment="1">
      <alignment horizontal="center" vertical="center" wrapText="1"/>
    </xf>
    <xf numFmtId="0" fontId="12" fillId="0" borderId="62" xfId="0" applyFont="1" applyBorder="1" applyAlignment="1">
      <alignment horizontal="left" vertical="center"/>
    </xf>
    <xf numFmtId="38" fontId="6" fillId="0" borderId="26" xfId="49" applyFont="1" applyBorder="1" applyAlignment="1">
      <alignment horizontal="left" vertical="center"/>
    </xf>
    <xf numFmtId="38" fontId="6" fillId="0" borderId="11" xfId="49" applyFont="1" applyBorder="1" applyAlignment="1">
      <alignment horizontal="left" vertical="center"/>
    </xf>
    <xf numFmtId="38" fontId="6" fillId="0" borderId="20" xfId="49" applyFont="1" applyBorder="1" applyAlignment="1">
      <alignment horizontal="left" vertical="center"/>
    </xf>
    <xf numFmtId="38" fontId="6" fillId="0" borderId="28" xfId="49" applyFont="1" applyBorder="1" applyAlignment="1">
      <alignment horizontal="left" vertical="center"/>
    </xf>
    <xf numFmtId="38" fontId="6" fillId="0" borderId="10" xfId="49" applyFont="1" applyBorder="1" applyAlignment="1">
      <alignment horizontal="left" vertical="center"/>
    </xf>
    <xf numFmtId="38" fontId="6" fillId="0" borderId="0" xfId="49" applyFont="1" applyBorder="1" applyAlignment="1">
      <alignment horizontal="left" vertical="center"/>
    </xf>
    <xf numFmtId="0" fontId="8" fillId="0" borderId="0" xfId="0" applyFont="1" applyBorder="1" applyAlignment="1">
      <alignment horizontal="left" vertic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8" fillId="0" borderId="68" xfId="0" applyFont="1" applyBorder="1" applyAlignment="1">
      <alignment horizontal="center" vertical="center"/>
    </xf>
    <xf numFmtId="0" fontId="8" fillId="0" borderId="0" xfId="0" applyFont="1" applyBorder="1" applyAlignment="1">
      <alignment horizontal="right" vertical="center"/>
    </xf>
    <xf numFmtId="49" fontId="8" fillId="0" borderId="0" xfId="0" applyNumberFormat="1" applyFont="1" applyBorder="1" applyAlignment="1">
      <alignment horizontal="right" vertical="center"/>
    </xf>
    <xf numFmtId="0" fontId="8" fillId="0" borderId="0" xfId="0" applyFont="1" applyBorder="1" applyAlignment="1">
      <alignment vertical="center"/>
    </xf>
    <xf numFmtId="0" fontId="6" fillId="0" borderId="18"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6" fillId="0" borderId="71"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right" vertical="center" textRotation="255" wrapText="1"/>
    </xf>
    <xf numFmtId="0" fontId="6" fillId="0" borderId="74" xfId="0" applyFont="1" applyBorder="1" applyAlignment="1">
      <alignment horizontal="right" vertical="center" textRotation="255"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38" fontId="6" fillId="0" borderId="23" xfId="49" applyFont="1" applyBorder="1" applyAlignment="1">
      <alignment horizontal="right" vertical="center"/>
    </xf>
    <xf numFmtId="38" fontId="6" fillId="0" borderId="25" xfId="49" applyFont="1" applyBorder="1" applyAlignment="1">
      <alignment horizontal="right" vertical="center"/>
    </xf>
    <xf numFmtId="0" fontId="6" fillId="0" borderId="75" xfId="0" applyFont="1" applyBorder="1" applyAlignment="1">
      <alignment horizontal="left" vertical="center" wrapText="1"/>
    </xf>
    <xf numFmtId="0" fontId="0" fillId="0" borderId="76" xfId="0" applyBorder="1" applyAlignment="1">
      <alignment horizontal="left" vertical="center" wrapText="1"/>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38" fontId="6" fillId="0" borderId="67" xfId="49" applyFont="1" applyBorder="1" applyAlignment="1">
      <alignment horizontal="right" vertical="center"/>
    </xf>
    <xf numFmtId="0" fontId="6" fillId="0" borderId="25" xfId="0" applyFont="1" applyBorder="1" applyAlignment="1">
      <alignment horizontal="right" vertical="center"/>
    </xf>
    <xf numFmtId="38" fontId="6" fillId="0" borderId="19" xfId="49" applyFont="1" applyBorder="1" applyAlignment="1">
      <alignment horizontal="right" vertical="center"/>
    </xf>
    <xf numFmtId="0" fontId="6" fillId="0" borderId="79"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4" xfId="0" applyFont="1" applyBorder="1" applyAlignment="1">
      <alignment horizontal="center" vertical="center" wrapText="1"/>
    </xf>
    <xf numFmtId="0" fontId="6" fillId="0" borderId="76" xfId="0"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80" xfId="0" applyNumberFormat="1" applyFont="1" applyBorder="1" applyAlignment="1">
      <alignment horizontal="left" vertical="center" wrapText="1"/>
    </xf>
    <xf numFmtId="49" fontId="6" fillId="0" borderId="81" xfId="0" applyNumberFormat="1" applyFont="1" applyBorder="1" applyAlignment="1">
      <alignment horizontal="left" vertical="center" wrapText="1"/>
    </xf>
    <xf numFmtId="49" fontId="6" fillId="0" borderId="82" xfId="0" applyNumberFormat="1" applyFont="1" applyBorder="1" applyAlignment="1">
      <alignment horizontal="left" vertical="center" wrapText="1"/>
    </xf>
    <xf numFmtId="0" fontId="5" fillId="0" borderId="83" xfId="0" applyFont="1" applyBorder="1" applyAlignment="1">
      <alignment horizontal="left" vertical="center" wrapText="1"/>
    </xf>
    <xf numFmtId="0" fontId="5" fillId="0" borderId="64" xfId="0" applyFont="1" applyBorder="1" applyAlignment="1">
      <alignment horizontal="left" vertical="center" wrapText="1"/>
    </xf>
    <xf numFmtId="0" fontId="5" fillId="0" borderId="8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6" xfId="0" applyFont="1" applyBorder="1" applyAlignment="1">
      <alignment horizontal="left" vertical="center" wrapText="1"/>
    </xf>
    <xf numFmtId="38" fontId="6" fillId="0" borderId="20" xfId="49" applyFont="1" applyBorder="1" applyAlignment="1">
      <alignment horizontal="left" vertical="center" wrapText="1"/>
    </xf>
    <xf numFmtId="38" fontId="6" fillId="0" borderId="28" xfId="49" applyFont="1" applyBorder="1" applyAlignment="1">
      <alignment horizontal="left" vertical="center" wrapText="1"/>
    </xf>
    <xf numFmtId="38" fontId="6" fillId="0" borderId="29" xfId="49" applyFont="1" applyBorder="1" applyAlignment="1">
      <alignment horizontal="left" vertical="center" wrapText="1"/>
    </xf>
    <xf numFmtId="38" fontId="6" fillId="0" borderId="10" xfId="49" applyFont="1" applyBorder="1" applyAlignment="1">
      <alignment horizontal="left" vertical="center" wrapText="1"/>
    </xf>
    <xf numFmtId="38" fontId="6" fillId="0" borderId="0" xfId="49" applyFont="1" applyBorder="1" applyAlignment="1">
      <alignment horizontal="left" vertical="center" wrapText="1"/>
    </xf>
    <xf numFmtId="38" fontId="6" fillId="0" borderId="21" xfId="49" applyFont="1" applyBorder="1" applyAlignment="1">
      <alignment horizontal="left" vertical="center" wrapText="1"/>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9" fillId="0" borderId="86" xfId="0" applyFont="1" applyFill="1" applyBorder="1" applyAlignment="1">
      <alignment horizontal="left" vertical="center" wrapText="1"/>
    </xf>
    <xf numFmtId="38" fontId="6" fillId="0" borderId="11" xfId="0" applyNumberFormat="1"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26" xfId="0" applyFont="1" applyBorder="1" applyAlignment="1">
      <alignment vertical="center"/>
    </xf>
    <xf numFmtId="0" fontId="6" fillId="0" borderId="35" xfId="0" applyFont="1" applyBorder="1" applyAlignment="1">
      <alignment horizontal="left" vertical="center" wrapText="1"/>
    </xf>
    <xf numFmtId="0" fontId="6" fillId="0" borderId="22" xfId="0" applyFont="1" applyBorder="1" applyAlignment="1">
      <alignment horizontal="left" vertical="center" wrapText="1"/>
    </xf>
    <xf numFmtId="0" fontId="6" fillId="0" borderId="36" xfId="0" applyFont="1" applyBorder="1" applyAlignment="1">
      <alignment vertical="center"/>
    </xf>
    <xf numFmtId="0" fontId="6" fillId="0" borderId="24" xfId="0" applyFont="1" applyBorder="1" applyAlignment="1">
      <alignment vertical="center"/>
    </xf>
    <xf numFmtId="0" fontId="0" fillId="0" borderId="87" xfId="0" applyFont="1" applyBorder="1" applyAlignment="1">
      <alignment horizontal="left" vertical="center" wrapText="1"/>
    </xf>
    <xf numFmtId="0" fontId="0" fillId="0" borderId="21" xfId="0" applyFont="1" applyBorder="1" applyAlignment="1">
      <alignment horizontal="left" vertical="center" wrapText="1"/>
    </xf>
    <xf numFmtId="0" fontId="0" fillId="0" borderId="82" xfId="0" applyFont="1" applyBorder="1" applyAlignment="1">
      <alignment horizontal="left" vertical="center" wrapText="1"/>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58" xfId="0" applyFont="1" applyBorder="1" applyAlignment="1">
      <alignment horizontal="left" vertical="center" wrapText="1"/>
    </xf>
    <xf numFmtId="0" fontId="6" fillId="0" borderId="42" xfId="0" applyFont="1" applyBorder="1" applyAlignment="1">
      <alignment horizontal="left" vertical="center"/>
    </xf>
    <xf numFmtId="0" fontId="6" fillId="0" borderId="30" xfId="0" applyFont="1" applyBorder="1" applyAlignment="1">
      <alignment horizontal="left" vertical="center"/>
    </xf>
    <xf numFmtId="0" fontId="6" fillId="0" borderId="37" xfId="0" applyFont="1" applyBorder="1" applyAlignment="1">
      <alignment horizontal="left" vertical="center"/>
    </xf>
    <xf numFmtId="38" fontId="6" fillId="0" borderId="11" xfId="49" applyFont="1" applyBorder="1" applyAlignment="1">
      <alignment vertical="center"/>
    </xf>
    <xf numFmtId="38" fontId="6" fillId="0" borderId="11" xfId="49" applyFont="1" applyBorder="1" applyAlignment="1">
      <alignment horizontal="right"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81" xfId="0" applyFont="1" applyBorder="1" applyAlignment="1">
      <alignment horizontal="left"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49" fontId="6" fillId="0" borderId="15"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6" fillId="0" borderId="51" xfId="0" applyNumberFormat="1" applyFont="1" applyBorder="1" applyAlignment="1">
      <alignment horizontal="left" vertical="center" wrapText="1"/>
    </xf>
    <xf numFmtId="49" fontId="6" fillId="0" borderId="5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5" fillId="0" borderId="87" xfId="0" applyFont="1" applyBorder="1" applyAlignment="1">
      <alignment horizontal="left" vertical="center" wrapText="1"/>
    </xf>
    <xf numFmtId="0" fontId="5" fillId="0" borderId="21" xfId="0" applyFont="1" applyBorder="1" applyAlignment="1">
      <alignment horizontal="left" vertical="center" wrapText="1"/>
    </xf>
    <xf numFmtId="0" fontId="5" fillId="0" borderId="82" xfId="0" applyFont="1" applyBorder="1" applyAlignment="1">
      <alignment horizontal="left" vertical="center" wrapText="1"/>
    </xf>
    <xf numFmtId="49" fontId="6" fillId="0" borderId="103"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49" fontId="6" fillId="0" borderId="39"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21</xdr:row>
      <xdr:rowOff>85725</xdr:rowOff>
    </xdr:from>
    <xdr:to>
      <xdr:col>11</xdr:col>
      <xdr:colOff>209550</xdr:colOff>
      <xdr:row>22</xdr:row>
      <xdr:rowOff>447675</xdr:rowOff>
    </xdr:to>
    <xdr:sp>
      <xdr:nvSpPr>
        <xdr:cNvPr id="1" name="AutoShape 1"/>
        <xdr:cNvSpPr>
          <a:spLocks/>
        </xdr:cNvSpPr>
      </xdr:nvSpPr>
      <xdr:spPr>
        <a:xfrm>
          <a:off x="7010400" y="5857875"/>
          <a:ext cx="180975" cy="847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41</xdr:row>
      <xdr:rowOff>66675</xdr:rowOff>
    </xdr:from>
    <xdr:to>
      <xdr:col>11</xdr:col>
      <xdr:colOff>209550</xdr:colOff>
      <xdr:row>42</xdr:row>
      <xdr:rowOff>409575</xdr:rowOff>
    </xdr:to>
    <xdr:sp>
      <xdr:nvSpPr>
        <xdr:cNvPr id="2" name="AutoShape 3"/>
        <xdr:cNvSpPr>
          <a:spLocks/>
        </xdr:cNvSpPr>
      </xdr:nvSpPr>
      <xdr:spPr>
        <a:xfrm>
          <a:off x="7029450" y="10572750"/>
          <a:ext cx="161925"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35</xdr:row>
      <xdr:rowOff>190500</xdr:rowOff>
    </xdr:from>
    <xdr:to>
      <xdr:col>3</xdr:col>
      <xdr:colOff>723900</xdr:colOff>
      <xdr:row>38</xdr:row>
      <xdr:rowOff>28575</xdr:rowOff>
    </xdr:to>
    <xdr:sp>
      <xdr:nvSpPr>
        <xdr:cNvPr id="3" name="Text Box 4"/>
        <xdr:cNvSpPr txBox="1">
          <a:spLocks noChangeArrowheads="1"/>
        </xdr:cNvSpPr>
      </xdr:nvSpPr>
      <xdr:spPr>
        <a:xfrm>
          <a:off x="352425" y="9477375"/>
          <a:ext cx="2686050" cy="495300"/>
        </a:xfrm>
        <a:prstGeom prst="rect">
          <a:avLst/>
        </a:prstGeom>
        <a:solidFill>
          <a:srgbClr val="C0C0C0"/>
        </a:solidFill>
        <a:ln w="12700" cmpd="sng">
          <a:solidFill>
            <a:srgbClr val="000000"/>
          </a:solidFill>
          <a:prstDash val="sysDash"/>
          <a:headEnd type="none"/>
          <a:tailEnd type="none"/>
        </a:ln>
      </xdr:spPr>
      <xdr:txBody>
        <a:bodyPr vertOverflow="clip" wrap="square" lIns="36576" tIns="18288" rIns="0" bIns="0"/>
        <a:p>
          <a:pPr algn="l">
            <a:defRPr/>
          </a:pPr>
          <a:r>
            <a:rPr lang="en-US" cap="none" sz="1000" b="0" i="0" u="none" baseline="0">
              <a:solidFill>
                <a:srgbClr val="000000"/>
              </a:solidFill>
              <a:latin typeface="ＭＳ Ｐゴシック"/>
              <a:ea typeface="ＭＳ Ｐゴシック"/>
              <a:cs typeface="ＭＳ Ｐゴシック"/>
            </a:rPr>
            <a:t>★　委託事業については、消費税上の役務の提供に相当し、委託に係る費用（受託収入）全体に消費税がかかるものです。</a:t>
          </a:r>
        </a:p>
      </xdr:txBody>
    </xdr:sp>
    <xdr:clientData/>
  </xdr:twoCellAnchor>
  <xdr:twoCellAnchor>
    <xdr:from>
      <xdr:col>1</xdr:col>
      <xdr:colOff>85725</xdr:colOff>
      <xdr:row>55</xdr:row>
      <xdr:rowOff>19050</xdr:rowOff>
    </xdr:from>
    <xdr:to>
      <xdr:col>3</xdr:col>
      <xdr:colOff>600075</xdr:colOff>
      <xdr:row>58</xdr:row>
      <xdr:rowOff>38100</xdr:rowOff>
    </xdr:to>
    <xdr:sp>
      <xdr:nvSpPr>
        <xdr:cNvPr id="4" name="Text Box 5"/>
        <xdr:cNvSpPr txBox="1">
          <a:spLocks noChangeArrowheads="1"/>
        </xdr:cNvSpPr>
      </xdr:nvSpPr>
      <xdr:spPr>
        <a:xfrm>
          <a:off x="228600" y="13906500"/>
          <a:ext cx="2686050" cy="552450"/>
        </a:xfrm>
        <a:prstGeom prst="rect">
          <a:avLst/>
        </a:prstGeom>
        <a:solidFill>
          <a:srgbClr val="C0C0C0"/>
        </a:solidFill>
        <a:ln w="12700" cmpd="sng">
          <a:solidFill>
            <a:srgbClr val="000000"/>
          </a:solidFill>
          <a:prstDash val="sysDash"/>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　委託事業については、消費税上の役務の提供に相当し、委託に係る費用（受託収入）全体に消費税がかかるものです。</a:t>
          </a:r>
        </a:p>
      </xdr:txBody>
    </xdr:sp>
    <xdr:clientData/>
  </xdr:twoCellAnchor>
  <xdr:twoCellAnchor>
    <xdr:from>
      <xdr:col>10</xdr:col>
      <xdr:colOff>542925</xdr:colOff>
      <xdr:row>23</xdr:row>
      <xdr:rowOff>190500</xdr:rowOff>
    </xdr:from>
    <xdr:to>
      <xdr:col>10</xdr:col>
      <xdr:colOff>619125</xdr:colOff>
      <xdr:row>25</xdr:row>
      <xdr:rowOff>304800</xdr:rowOff>
    </xdr:to>
    <xdr:sp>
      <xdr:nvSpPr>
        <xdr:cNvPr id="5" name="AutoShape 7"/>
        <xdr:cNvSpPr>
          <a:spLocks/>
        </xdr:cNvSpPr>
      </xdr:nvSpPr>
      <xdr:spPr>
        <a:xfrm>
          <a:off x="6353175" y="6934200"/>
          <a:ext cx="76200"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38100</xdr:rowOff>
    </xdr:from>
    <xdr:to>
      <xdr:col>10</xdr:col>
      <xdr:colOff>647700</xdr:colOff>
      <xdr:row>44</xdr:row>
      <xdr:rowOff>57150</xdr:rowOff>
    </xdr:to>
    <xdr:sp>
      <xdr:nvSpPr>
        <xdr:cNvPr id="6" name="Text Box 9"/>
        <xdr:cNvSpPr txBox="1">
          <a:spLocks noChangeArrowheads="1"/>
        </xdr:cNvSpPr>
      </xdr:nvSpPr>
      <xdr:spPr>
        <a:xfrm>
          <a:off x="5810250" y="11534775"/>
          <a:ext cx="647700" cy="295275"/>
        </a:xfrm>
        <a:prstGeom prst="rect">
          <a:avLst/>
        </a:prstGeom>
        <a:solidFill>
          <a:srgbClr val="C0C0C0"/>
        </a:solidFill>
        <a:ln w="15875"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9</xdr:col>
      <xdr:colOff>314325</xdr:colOff>
      <xdr:row>24</xdr:row>
      <xdr:rowOff>19050</xdr:rowOff>
    </xdr:from>
    <xdr:to>
      <xdr:col>10</xdr:col>
      <xdr:colOff>523875</xdr:colOff>
      <xdr:row>25</xdr:row>
      <xdr:rowOff>0</xdr:rowOff>
    </xdr:to>
    <xdr:sp>
      <xdr:nvSpPr>
        <xdr:cNvPr id="7" name="Text Box 11"/>
        <xdr:cNvSpPr txBox="1">
          <a:spLocks noChangeArrowheads="1"/>
        </xdr:cNvSpPr>
      </xdr:nvSpPr>
      <xdr:spPr>
        <a:xfrm>
          <a:off x="5591175" y="7086600"/>
          <a:ext cx="742950" cy="304800"/>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10</xdr:col>
      <xdr:colOff>9525</xdr:colOff>
      <xdr:row>50</xdr:row>
      <xdr:rowOff>142875</xdr:rowOff>
    </xdr:from>
    <xdr:to>
      <xdr:col>10</xdr:col>
      <xdr:colOff>714375</xdr:colOff>
      <xdr:row>52</xdr:row>
      <xdr:rowOff>114300</xdr:rowOff>
    </xdr:to>
    <xdr:sp>
      <xdr:nvSpPr>
        <xdr:cNvPr id="8" name="Text Box 12"/>
        <xdr:cNvSpPr txBox="1">
          <a:spLocks noChangeArrowheads="1"/>
        </xdr:cNvSpPr>
      </xdr:nvSpPr>
      <xdr:spPr>
        <a:xfrm>
          <a:off x="5819775" y="13115925"/>
          <a:ext cx="704850" cy="333375"/>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9</xdr:col>
      <xdr:colOff>419100</xdr:colOff>
      <xdr:row>32</xdr:row>
      <xdr:rowOff>95250</xdr:rowOff>
    </xdr:from>
    <xdr:to>
      <xdr:col>10</xdr:col>
      <xdr:colOff>609600</xdr:colOff>
      <xdr:row>34</xdr:row>
      <xdr:rowOff>47625</xdr:rowOff>
    </xdr:to>
    <xdr:sp>
      <xdr:nvSpPr>
        <xdr:cNvPr id="9" name="Text Box 13"/>
        <xdr:cNvSpPr txBox="1">
          <a:spLocks noChangeArrowheads="1"/>
        </xdr:cNvSpPr>
      </xdr:nvSpPr>
      <xdr:spPr>
        <a:xfrm>
          <a:off x="5695950" y="8867775"/>
          <a:ext cx="723900" cy="295275"/>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editAs="oneCell">
    <xdr:from>
      <xdr:col>9</xdr:col>
      <xdr:colOff>466725</xdr:colOff>
      <xdr:row>47</xdr:row>
      <xdr:rowOff>0</xdr:rowOff>
    </xdr:from>
    <xdr:to>
      <xdr:col>10</xdr:col>
      <xdr:colOff>723900</xdr:colOff>
      <xdr:row>49</xdr:row>
      <xdr:rowOff>0</xdr:rowOff>
    </xdr:to>
    <xdr:pic>
      <xdr:nvPicPr>
        <xdr:cNvPr id="10" name="図 2"/>
        <xdr:cNvPicPr preferRelativeResize="1">
          <a:picLocks noChangeAspect="1"/>
        </xdr:cNvPicPr>
      </xdr:nvPicPr>
      <xdr:blipFill>
        <a:blip r:embed="rId1"/>
        <a:stretch>
          <a:fillRect/>
        </a:stretch>
      </xdr:blipFill>
      <xdr:spPr>
        <a:xfrm>
          <a:off x="5743575" y="12496800"/>
          <a:ext cx="790575" cy="342900"/>
        </a:xfrm>
        <a:prstGeom prst="rect">
          <a:avLst/>
        </a:prstGeom>
        <a:noFill/>
        <a:ln w="9525" cmpd="sng">
          <a:noFill/>
        </a:ln>
      </xdr:spPr>
    </xdr:pic>
    <xdr:clientData/>
  </xdr:twoCellAnchor>
  <xdr:twoCellAnchor editAs="oneCell">
    <xdr:from>
      <xdr:col>9</xdr:col>
      <xdr:colOff>352425</xdr:colOff>
      <xdr:row>28</xdr:row>
      <xdr:rowOff>0</xdr:rowOff>
    </xdr:from>
    <xdr:to>
      <xdr:col>10</xdr:col>
      <xdr:colOff>619125</xdr:colOff>
      <xdr:row>30</xdr:row>
      <xdr:rowOff>0</xdr:rowOff>
    </xdr:to>
    <xdr:pic>
      <xdr:nvPicPr>
        <xdr:cNvPr id="11" name="図 3"/>
        <xdr:cNvPicPr preferRelativeResize="1">
          <a:picLocks noChangeAspect="1"/>
        </xdr:cNvPicPr>
      </xdr:nvPicPr>
      <xdr:blipFill>
        <a:blip r:embed="rId2"/>
        <a:stretch>
          <a:fillRect/>
        </a:stretch>
      </xdr:blipFill>
      <xdr:spPr>
        <a:xfrm>
          <a:off x="5629275" y="8058150"/>
          <a:ext cx="8001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21</xdr:row>
      <xdr:rowOff>85725</xdr:rowOff>
    </xdr:from>
    <xdr:to>
      <xdr:col>11</xdr:col>
      <xdr:colOff>209550</xdr:colOff>
      <xdr:row>22</xdr:row>
      <xdr:rowOff>266700</xdr:rowOff>
    </xdr:to>
    <xdr:sp>
      <xdr:nvSpPr>
        <xdr:cNvPr id="1" name="AutoShape 5"/>
        <xdr:cNvSpPr>
          <a:spLocks/>
        </xdr:cNvSpPr>
      </xdr:nvSpPr>
      <xdr:spPr>
        <a:xfrm>
          <a:off x="6991350" y="4933950"/>
          <a:ext cx="180975"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41</xdr:row>
      <xdr:rowOff>66675</xdr:rowOff>
    </xdr:from>
    <xdr:to>
      <xdr:col>11</xdr:col>
      <xdr:colOff>209550</xdr:colOff>
      <xdr:row>42</xdr:row>
      <xdr:rowOff>409575</xdr:rowOff>
    </xdr:to>
    <xdr:sp>
      <xdr:nvSpPr>
        <xdr:cNvPr id="2" name="AutoShape 6"/>
        <xdr:cNvSpPr>
          <a:spLocks/>
        </xdr:cNvSpPr>
      </xdr:nvSpPr>
      <xdr:spPr>
        <a:xfrm>
          <a:off x="7010400" y="9772650"/>
          <a:ext cx="161925"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35</xdr:row>
      <xdr:rowOff>238125</xdr:rowOff>
    </xdr:from>
    <xdr:to>
      <xdr:col>3</xdr:col>
      <xdr:colOff>714375</xdr:colOff>
      <xdr:row>37</xdr:row>
      <xdr:rowOff>209550</xdr:rowOff>
    </xdr:to>
    <xdr:sp>
      <xdr:nvSpPr>
        <xdr:cNvPr id="3" name="Text Box 7"/>
        <xdr:cNvSpPr txBox="1">
          <a:spLocks noChangeArrowheads="1"/>
        </xdr:cNvSpPr>
      </xdr:nvSpPr>
      <xdr:spPr>
        <a:xfrm>
          <a:off x="342900" y="8677275"/>
          <a:ext cx="2733675" cy="504825"/>
        </a:xfrm>
        <a:prstGeom prst="rect">
          <a:avLst/>
        </a:prstGeom>
        <a:solidFill>
          <a:srgbClr val="C0C0C0"/>
        </a:solidFill>
        <a:ln w="12700" cmpd="sng">
          <a:solidFill>
            <a:srgbClr val="000000"/>
          </a:solidFill>
          <a:prstDash val="sysDash"/>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　委託事業については、消費税上の役務の提供に相当し、委託に係る費用（受託収入）全体に消費税がかかるものです。</a:t>
          </a:r>
        </a:p>
      </xdr:txBody>
    </xdr:sp>
    <xdr:clientData/>
  </xdr:twoCellAnchor>
  <xdr:twoCellAnchor>
    <xdr:from>
      <xdr:col>1</xdr:col>
      <xdr:colOff>85725</xdr:colOff>
      <xdr:row>53</xdr:row>
      <xdr:rowOff>19050</xdr:rowOff>
    </xdr:from>
    <xdr:to>
      <xdr:col>3</xdr:col>
      <xdr:colOff>723900</xdr:colOff>
      <xdr:row>56</xdr:row>
      <xdr:rowOff>19050</xdr:rowOff>
    </xdr:to>
    <xdr:sp>
      <xdr:nvSpPr>
        <xdr:cNvPr id="4" name="Text Box 8"/>
        <xdr:cNvSpPr txBox="1">
          <a:spLocks noChangeArrowheads="1"/>
        </xdr:cNvSpPr>
      </xdr:nvSpPr>
      <xdr:spPr>
        <a:xfrm>
          <a:off x="228600" y="13211175"/>
          <a:ext cx="2857500" cy="476250"/>
        </a:xfrm>
        <a:prstGeom prst="rect">
          <a:avLst/>
        </a:prstGeom>
        <a:solidFill>
          <a:srgbClr val="C0C0C0"/>
        </a:solidFill>
        <a:ln w="12700" cmpd="sng">
          <a:solidFill>
            <a:srgbClr val="000000"/>
          </a:solidFill>
          <a:prstDash val="sysDash"/>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　委託事業については、消費税上の役務の提供に相当し、委託に係る費用（受託収入）全体に消費税がかかるものです。</a:t>
          </a:r>
        </a:p>
      </xdr:txBody>
    </xdr:sp>
    <xdr:clientData/>
  </xdr:twoCellAnchor>
  <xdr:twoCellAnchor>
    <xdr:from>
      <xdr:col>10</xdr:col>
      <xdr:colOff>571500</xdr:colOff>
      <xdr:row>23</xdr:row>
      <xdr:rowOff>180975</xdr:rowOff>
    </xdr:from>
    <xdr:to>
      <xdr:col>10</xdr:col>
      <xdr:colOff>647700</xdr:colOff>
      <xdr:row>25</xdr:row>
      <xdr:rowOff>285750</xdr:rowOff>
    </xdr:to>
    <xdr:sp>
      <xdr:nvSpPr>
        <xdr:cNvPr id="5" name="AutoShape 9"/>
        <xdr:cNvSpPr>
          <a:spLocks/>
        </xdr:cNvSpPr>
      </xdr:nvSpPr>
      <xdr:spPr>
        <a:xfrm>
          <a:off x="6324600" y="5562600"/>
          <a:ext cx="76200" cy="962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495300</xdr:colOff>
      <xdr:row>43</xdr:row>
      <xdr:rowOff>57150</xdr:rowOff>
    </xdr:from>
    <xdr:to>
      <xdr:col>10</xdr:col>
      <xdr:colOff>695325</xdr:colOff>
      <xdr:row>43</xdr:row>
      <xdr:rowOff>390525</xdr:rowOff>
    </xdr:to>
    <xdr:sp>
      <xdr:nvSpPr>
        <xdr:cNvPr id="6" name="Text Box 13"/>
        <xdr:cNvSpPr txBox="1">
          <a:spLocks noChangeArrowheads="1"/>
        </xdr:cNvSpPr>
      </xdr:nvSpPr>
      <xdr:spPr>
        <a:xfrm>
          <a:off x="5743575" y="10753725"/>
          <a:ext cx="704850" cy="333375"/>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9</xdr:col>
      <xdr:colOff>323850</xdr:colOff>
      <xdr:row>24</xdr:row>
      <xdr:rowOff>57150</xdr:rowOff>
    </xdr:from>
    <xdr:to>
      <xdr:col>10</xdr:col>
      <xdr:colOff>523875</xdr:colOff>
      <xdr:row>24</xdr:row>
      <xdr:rowOff>342900</xdr:rowOff>
    </xdr:to>
    <xdr:sp>
      <xdr:nvSpPr>
        <xdr:cNvPr id="7" name="Text Box 14"/>
        <xdr:cNvSpPr txBox="1">
          <a:spLocks noChangeArrowheads="1"/>
        </xdr:cNvSpPr>
      </xdr:nvSpPr>
      <xdr:spPr>
        <a:xfrm>
          <a:off x="5572125" y="5867400"/>
          <a:ext cx="704850" cy="285750"/>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9</xdr:col>
      <xdr:colOff>466725</xdr:colOff>
      <xdr:row>32</xdr:row>
      <xdr:rowOff>114300</xdr:rowOff>
    </xdr:from>
    <xdr:to>
      <xdr:col>10</xdr:col>
      <xdr:colOff>676275</xdr:colOff>
      <xdr:row>34</xdr:row>
      <xdr:rowOff>38100</xdr:rowOff>
    </xdr:to>
    <xdr:sp>
      <xdr:nvSpPr>
        <xdr:cNvPr id="8" name="Text Box 15"/>
        <xdr:cNvSpPr txBox="1">
          <a:spLocks noChangeArrowheads="1"/>
        </xdr:cNvSpPr>
      </xdr:nvSpPr>
      <xdr:spPr>
        <a:xfrm>
          <a:off x="5715000" y="7981950"/>
          <a:ext cx="714375" cy="304800"/>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10</xdr:col>
      <xdr:colOff>66675</xdr:colOff>
      <xdr:row>50</xdr:row>
      <xdr:rowOff>28575</xdr:rowOff>
    </xdr:from>
    <xdr:to>
      <xdr:col>10</xdr:col>
      <xdr:colOff>771525</xdr:colOff>
      <xdr:row>51</xdr:row>
      <xdr:rowOff>133350</xdr:rowOff>
    </xdr:to>
    <xdr:sp>
      <xdr:nvSpPr>
        <xdr:cNvPr id="9" name="Text Box 16"/>
        <xdr:cNvSpPr txBox="1">
          <a:spLocks noChangeArrowheads="1"/>
        </xdr:cNvSpPr>
      </xdr:nvSpPr>
      <xdr:spPr>
        <a:xfrm>
          <a:off x="5819775" y="12611100"/>
          <a:ext cx="704850" cy="314325"/>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editAs="oneCell">
    <xdr:from>
      <xdr:col>9</xdr:col>
      <xdr:colOff>276225</xdr:colOff>
      <xdr:row>27</xdr:row>
      <xdr:rowOff>190500</xdr:rowOff>
    </xdr:from>
    <xdr:to>
      <xdr:col>10</xdr:col>
      <xdr:colOff>552450</xdr:colOff>
      <xdr:row>29</xdr:row>
      <xdr:rowOff>104775</xdr:rowOff>
    </xdr:to>
    <xdr:pic>
      <xdr:nvPicPr>
        <xdr:cNvPr id="10" name="図 1"/>
        <xdr:cNvPicPr preferRelativeResize="1">
          <a:picLocks noChangeAspect="1"/>
        </xdr:cNvPicPr>
      </xdr:nvPicPr>
      <xdr:blipFill>
        <a:blip r:embed="rId1"/>
        <a:stretch>
          <a:fillRect/>
        </a:stretch>
      </xdr:blipFill>
      <xdr:spPr>
        <a:xfrm>
          <a:off x="5524500" y="7058025"/>
          <a:ext cx="781050" cy="314325"/>
        </a:xfrm>
        <a:prstGeom prst="rect">
          <a:avLst/>
        </a:prstGeom>
        <a:noFill/>
        <a:ln w="9525" cmpd="sng">
          <a:noFill/>
        </a:ln>
      </xdr:spPr>
    </xdr:pic>
    <xdr:clientData/>
  </xdr:twoCellAnchor>
  <xdr:twoCellAnchor editAs="oneCell">
    <xdr:from>
      <xdr:col>10</xdr:col>
      <xdr:colOff>609600</xdr:colOff>
      <xdr:row>27</xdr:row>
      <xdr:rowOff>47625</xdr:rowOff>
    </xdr:from>
    <xdr:to>
      <xdr:col>10</xdr:col>
      <xdr:colOff>657225</xdr:colOff>
      <xdr:row>30</xdr:row>
      <xdr:rowOff>123825</xdr:rowOff>
    </xdr:to>
    <xdr:pic>
      <xdr:nvPicPr>
        <xdr:cNvPr id="11" name="図 2"/>
        <xdr:cNvPicPr preferRelativeResize="1">
          <a:picLocks noChangeAspect="1"/>
        </xdr:cNvPicPr>
      </xdr:nvPicPr>
      <xdr:blipFill>
        <a:blip r:embed="rId2"/>
        <a:stretch>
          <a:fillRect/>
        </a:stretch>
      </xdr:blipFill>
      <xdr:spPr>
        <a:xfrm>
          <a:off x="6362700" y="6915150"/>
          <a:ext cx="47625" cy="676275"/>
        </a:xfrm>
        <a:prstGeom prst="rect">
          <a:avLst/>
        </a:prstGeom>
        <a:noFill/>
        <a:ln w="9525" cmpd="sng">
          <a:noFill/>
        </a:ln>
      </xdr:spPr>
    </xdr:pic>
    <xdr:clientData/>
  </xdr:twoCellAnchor>
  <xdr:twoCellAnchor editAs="oneCell">
    <xdr:from>
      <xdr:col>9</xdr:col>
      <xdr:colOff>504825</xdr:colOff>
      <xdr:row>46</xdr:row>
      <xdr:rowOff>142875</xdr:rowOff>
    </xdr:from>
    <xdr:to>
      <xdr:col>10</xdr:col>
      <xdr:colOff>790575</xdr:colOff>
      <xdr:row>48</xdr:row>
      <xdr:rowOff>152400</xdr:rowOff>
    </xdr:to>
    <xdr:pic>
      <xdr:nvPicPr>
        <xdr:cNvPr id="12" name="図 3"/>
        <xdr:cNvPicPr preferRelativeResize="1">
          <a:picLocks noChangeAspect="1"/>
        </xdr:cNvPicPr>
      </xdr:nvPicPr>
      <xdr:blipFill>
        <a:blip r:embed="rId3"/>
        <a:stretch>
          <a:fillRect/>
        </a:stretch>
      </xdr:blipFill>
      <xdr:spPr>
        <a:xfrm>
          <a:off x="5753100" y="12001500"/>
          <a:ext cx="7905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21</xdr:row>
      <xdr:rowOff>85725</xdr:rowOff>
    </xdr:from>
    <xdr:to>
      <xdr:col>11</xdr:col>
      <xdr:colOff>209550</xdr:colOff>
      <xdr:row>22</xdr:row>
      <xdr:rowOff>447675</xdr:rowOff>
    </xdr:to>
    <xdr:sp>
      <xdr:nvSpPr>
        <xdr:cNvPr id="1" name="AutoShape 1"/>
        <xdr:cNvSpPr>
          <a:spLocks/>
        </xdr:cNvSpPr>
      </xdr:nvSpPr>
      <xdr:spPr>
        <a:xfrm>
          <a:off x="6981825" y="5886450"/>
          <a:ext cx="180975"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40</xdr:row>
      <xdr:rowOff>66675</xdr:rowOff>
    </xdr:from>
    <xdr:to>
      <xdr:col>11</xdr:col>
      <xdr:colOff>209550</xdr:colOff>
      <xdr:row>41</xdr:row>
      <xdr:rowOff>409575</xdr:rowOff>
    </xdr:to>
    <xdr:sp>
      <xdr:nvSpPr>
        <xdr:cNvPr id="2" name="AutoShape 2"/>
        <xdr:cNvSpPr>
          <a:spLocks/>
        </xdr:cNvSpPr>
      </xdr:nvSpPr>
      <xdr:spPr>
        <a:xfrm>
          <a:off x="7000875" y="10668000"/>
          <a:ext cx="161925" cy="819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35</xdr:row>
      <xdr:rowOff>257175</xdr:rowOff>
    </xdr:from>
    <xdr:to>
      <xdr:col>3</xdr:col>
      <xdr:colOff>723900</xdr:colOff>
      <xdr:row>37</xdr:row>
      <xdr:rowOff>209550</xdr:rowOff>
    </xdr:to>
    <xdr:sp>
      <xdr:nvSpPr>
        <xdr:cNvPr id="3" name="Text Box 3"/>
        <xdr:cNvSpPr txBox="1">
          <a:spLocks noChangeArrowheads="1"/>
        </xdr:cNvSpPr>
      </xdr:nvSpPr>
      <xdr:spPr>
        <a:xfrm>
          <a:off x="361950" y="9525000"/>
          <a:ext cx="2724150" cy="485775"/>
        </a:xfrm>
        <a:prstGeom prst="rect">
          <a:avLst/>
        </a:prstGeom>
        <a:solidFill>
          <a:srgbClr val="C0C0C0"/>
        </a:solidFill>
        <a:ln w="12700" cmpd="sng">
          <a:solidFill>
            <a:srgbClr val="000000"/>
          </a:solidFill>
          <a:prstDash val="sysDash"/>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　委託事業については、消費税上の役務の提供に相当し、委託に係る費用（受託収入）全体に消費税がかかるものです。</a:t>
          </a:r>
        </a:p>
      </xdr:txBody>
    </xdr:sp>
    <xdr:clientData/>
  </xdr:twoCellAnchor>
  <xdr:twoCellAnchor>
    <xdr:from>
      <xdr:col>1</xdr:col>
      <xdr:colOff>85725</xdr:colOff>
      <xdr:row>54</xdr:row>
      <xdr:rowOff>47625</xdr:rowOff>
    </xdr:from>
    <xdr:to>
      <xdr:col>3</xdr:col>
      <xdr:colOff>600075</xdr:colOff>
      <xdr:row>56</xdr:row>
      <xdr:rowOff>123825</xdr:rowOff>
    </xdr:to>
    <xdr:sp>
      <xdr:nvSpPr>
        <xdr:cNvPr id="4" name="Text Box 4"/>
        <xdr:cNvSpPr txBox="1">
          <a:spLocks noChangeArrowheads="1"/>
        </xdr:cNvSpPr>
      </xdr:nvSpPr>
      <xdr:spPr>
        <a:xfrm>
          <a:off x="228600" y="13849350"/>
          <a:ext cx="2733675" cy="495300"/>
        </a:xfrm>
        <a:prstGeom prst="rect">
          <a:avLst/>
        </a:prstGeom>
        <a:solidFill>
          <a:srgbClr val="C0C0C0"/>
        </a:solidFill>
        <a:ln w="12700" cmpd="sng">
          <a:solidFill>
            <a:srgbClr val="000000"/>
          </a:solidFill>
          <a:prstDash val="sysDash"/>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　委託事業については、消費税上の役務の提供に相当し、委託に係る費用（受託収入）全体に消費税がかかるものです。</a:t>
          </a:r>
        </a:p>
      </xdr:txBody>
    </xdr:sp>
    <xdr:clientData/>
  </xdr:twoCellAnchor>
  <xdr:twoCellAnchor>
    <xdr:from>
      <xdr:col>10</xdr:col>
      <xdr:colOff>504825</xdr:colOff>
      <xdr:row>23</xdr:row>
      <xdr:rowOff>152400</xdr:rowOff>
    </xdr:from>
    <xdr:to>
      <xdr:col>10</xdr:col>
      <xdr:colOff>581025</xdr:colOff>
      <xdr:row>25</xdr:row>
      <xdr:rowOff>266700</xdr:rowOff>
    </xdr:to>
    <xdr:sp>
      <xdr:nvSpPr>
        <xdr:cNvPr id="5" name="AutoShape 5"/>
        <xdr:cNvSpPr>
          <a:spLocks/>
        </xdr:cNvSpPr>
      </xdr:nvSpPr>
      <xdr:spPr>
        <a:xfrm>
          <a:off x="6324600" y="6905625"/>
          <a:ext cx="76200"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50</xdr:row>
      <xdr:rowOff>0</xdr:rowOff>
    </xdr:from>
    <xdr:to>
      <xdr:col>10</xdr:col>
      <xdr:colOff>733425</xdr:colOff>
      <xdr:row>51</xdr:row>
      <xdr:rowOff>133350</xdr:rowOff>
    </xdr:to>
    <xdr:sp>
      <xdr:nvSpPr>
        <xdr:cNvPr id="6" name="Text Box 10"/>
        <xdr:cNvSpPr txBox="1">
          <a:spLocks noChangeArrowheads="1"/>
        </xdr:cNvSpPr>
      </xdr:nvSpPr>
      <xdr:spPr>
        <a:xfrm>
          <a:off x="5829300" y="13125450"/>
          <a:ext cx="723900" cy="323850"/>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9</xdr:col>
      <xdr:colOff>466725</xdr:colOff>
      <xdr:row>42</xdr:row>
      <xdr:rowOff>47625</xdr:rowOff>
    </xdr:from>
    <xdr:to>
      <xdr:col>10</xdr:col>
      <xdr:colOff>666750</xdr:colOff>
      <xdr:row>43</xdr:row>
      <xdr:rowOff>47625</xdr:rowOff>
    </xdr:to>
    <xdr:sp>
      <xdr:nvSpPr>
        <xdr:cNvPr id="7" name="Text Box 11"/>
        <xdr:cNvSpPr txBox="1">
          <a:spLocks noChangeArrowheads="1"/>
        </xdr:cNvSpPr>
      </xdr:nvSpPr>
      <xdr:spPr>
        <a:xfrm>
          <a:off x="5715000" y="11601450"/>
          <a:ext cx="771525" cy="323850"/>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9</xdr:col>
      <xdr:colOff>323850</xdr:colOff>
      <xdr:row>24</xdr:row>
      <xdr:rowOff>66675</xdr:rowOff>
    </xdr:from>
    <xdr:to>
      <xdr:col>10</xdr:col>
      <xdr:colOff>447675</xdr:colOff>
      <xdr:row>25</xdr:row>
      <xdr:rowOff>76200</xdr:rowOff>
    </xdr:to>
    <xdr:sp>
      <xdr:nvSpPr>
        <xdr:cNvPr id="8" name="Text Box 12"/>
        <xdr:cNvSpPr txBox="1">
          <a:spLocks noChangeArrowheads="1"/>
        </xdr:cNvSpPr>
      </xdr:nvSpPr>
      <xdr:spPr>
        <a:xfrm>
          <a:off x="5572125" y="7153275"/>
          <a:ext cx="695325" cy="342900"/>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xdr:from>
      <xdr:col>9</xdr:col>
      <xdr:colOff>323850</xdr:colOff>
      <xdr:row>32</xdr:row>
      <xdr:rowOff>66675</xdr:rowOff>
    </xdr:from>
    <xdr:to>
      <xdr:col>10</xdr:col>
      <xdr:colOff>523875</xdr:colOff>
      <xdr:row>34</xdr:row>
      <xdr:rowOff>85725</xdr:rowOff>
    </xdr:to>
    <xdr:sp>
      <xdr:nvSpPr>
        <xdr:cNvPr id="9" name="Text Box 13"/>
        <xdr:cNvSpPr txBox="1">
          <a:spLocks noChangeArrowheads="1"/>
        </xdr:cNvSpPr>
      </xdr:nvSpPr>
      <xdr:spPr>
        <a:xfrm>
          <a:off x="5572125" y="8877300"/>
          <a:ext cx="771525" cy="323850"/>
        </a:xfrm>
        <a:prstGeom prst="rect">
          <a:avLst/>
        </a:prstGeom>
        <a:solidFill>
          <a:srgbClr val="C0C0C0"/>
        </a:solidFill>
        <a:ln w="15875" cmpd="sng">
          <a:solidFill>
            <a:srgbClr val="000000"/>
          </a:solidFill>
          <a:prstDash val="sysDash"/>
          <a:headEnd type="none"/>
          <a:tailEnd type="none"/>
        </a:ln>
      </xdr:spPr>
      <xdr:txBody>
        <a:bodyPr vertOverflow="clip" wrap="square" lIns="36576"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税抜額とすること。</a:t>
          </a:r>
        </a:p>
      </xdr:txBody>
    </xdr:sp>
    <xdr:clientData/>
  </xdr:twoCellAnchor>
  <xdr:twoCellAnchor editAs="oneCell">
    <xdr:from>
      <xdr:col>9</xdr:col>
      <xdr:colOff>238125</xdr:colOff>
      <xdr:row>27</xdr:row>
      <xdr:rowOff>123825</xdr:rowOff>
    </xdr:from>
    <xdr:to>
      <xdr:col>10</xdr:col>
      <xdr:colOff>581025</xdr:colOff>
      <xdr:row>29</xdr:row>
      <xdr:rowOff>142875</xdr:rowOff>
    </xdr:to>
    <xdr:pic>
      <xdr:nvPicPr>
        <xdr:cNvPr id="10" name="図 1"/>
        <xdr:cNvPicPr preferRelativeResize="1">
          <a:picLocks noChangeAspect="1"/>
        </xdr:cNvPicPr>
      </xdr:nvPicPr>
      <xdr:blipFill>
        <a:blip r:embed="rId1"/>
        <a:stretch>
          <a:fillRect/>
        </a:stretch>
      </xdr:blipFill>
      <xdr:spPr>
        <a:xfrm>
          <a:off x="5486400" y="8048625"/>
          <a:ext cx="914400" cy="361950"/>
        </a:xfrm>
        <a:prstGeom prst="rect">
          <a:avLst/>
        </a:prstGeom>
        <a:noFill/>
        <a:ln w="9525" cmpd="sng">
          <a:noFill/>
        </a:ln>
      </xdr:spPr>
    </xdr:pic>
    <xdr:clientData/>
  </xdr:twoCellAnchor>
  <xdr:twoCellAnchor editAs="oneCell">
    <xdr:from>
      <xdr:col>9</xdr:col>
      <xdr:colOff>504825</xdr:colOff>
      <xdr:row>45</xdr:row>
      <xdr:rowOff>152400</xdr:rowOff>
    </xdr:from>
    <xdr:to>
      <xdr:col>10</xdr:col>
      <xdr:colOff>638175</xdr:colOff>
      <xdr:row>47</xdr:row>
      <xdr:rowOff>161925</xdr:rowOff>
    </xdr:to>
    <xdr:pic>
      <xdr:nvPicPr>
        <xdr:cNvPr id="11" name="図 2"/>
        <xdr:cNvPicPr preferRelativeResize="1">
          <a:picLocks noChangeAspect="1"/>
        </xdr:cNvPicPr>
      </xdr:nvPicPr>
      <xdr:blipFill>
        <a:blip r:embed="rId2"/>
        <a:stretch>
          <a:fillRect/>
        </a:stretch>
      </xdr:blipFill>
      <xdr:spPr>
        <a:xfrm>
          <a:off x="5753100" y="12506325"/>
          <a:ext cx="704850" cy="352425"/>
        </a:xfrm>
        <a:prstGeom prst="rect">
          <a:avLst/>
        </a:prstGeom>
        <a:noFill/>
        <a:ln w="9525" cmpd="sng">
          <a:noFill/>
        </a:ln>
      </xdr:spPr>
    </xdr:pic>
    <xdr:clientData/>
  </xdr:twoCellAnchor>
  <xdr:twoCellAnchor>
    <xdr:from>
      <xdr:col>1</xdr:col>
      <xdr:colOff>161925</xdr:colOff>
      <xdr:row>9</xdr:row>
      <xdr:rowOff>257175</xdr:rowOff>
    </xdr:from>
    <xdr:to>
      <xdr:col>2</xdr:col>
      <xdr:colOff>76200</xdr:colOff>
      <xdr:row>9</xdr:row>
      <xdr:rowOff>514350</xdr:rowOff>
    </xdr:to>
    <xdr:sp>
      <xdr:nvSpPr>
        <xdr:cNvPr id="12" name="左中かっこ 1"/>
        <xdr:cNvSpPr>
          <a:spLocks/>
        </xdr:cNvSpPr>
      </xdr:nvSpPr>
      <xdr:spPr>
        <a:xfrm>
          <a:off x="304800" y="2209800"/>
          <a:ext cx="142875" cy="266700"/>
        </a:xfrm>
        <a:prstGeom prst="leftBrace">
          <a:avLst>
            <a:gd name="adj" fmla="val -45833"/>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60</xdr:row>
      <xdr:rowOff>57150</xdr:rowOff>
    </xdr:from>
    <xdr:to>
      <xdr:col>1</xdr:col>
      <xdr:colOff>28575</xdr:colOff>
      <xdr:row>64</xdr:row>
      <xdr:rowOff>114300</xdr:rowOff>
    </xdr:to>
    <xdr:sp>
      <xdr:nvSpPr>
        <xdr:cNvPr id="13" name="左中かっこ 2"/>
        <xdr:cNvSpPr>
          <a:spLocks/>
        </xdr:cNvSpPr>
      </xdr:nvSpPr>
      <xdr:spPr>
        <a:xfrm>
          <a:off x="76200" y="15106650"/>
          <a:ext cx="95250" cy="781050"/>
        </a:xfrm>
        <a:prstGeom prst="leftBrace">
          <a:avLst>
            <a:gd name="adj" fmla="val -4904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254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63"/>
  <sheetViews>
    <sheetView tabSelected="1" view="pageBreakPreview" zoomScale="110" zoomScaleSheetLayoutView="110" workbookViewId="0" topLeftCell="A1">
      <selection activeCell="F59" sqref="F59"/>
    </sheetView>
  </sheetViews>
  <sheetFormatPr defaultColWidth="9.00390625" defaultRowHeight="13.5"/>
  <cols>
    <col min="1" max="1" width="1.875" style="43" customWidth="1"/>
    <col min="2" max="2" width="3.00390625" style="93" customWidth="1"/>
    <col min="3" max="3" width="25.50390625" style="43" customWidth="1"/>
    <col min="4" max="4" width="12.50390625" style="43" customWidth="1"/>
    <col min="5" max="5" width="10.00390625" style="43" customWidth="1"/>
    <col min="6" max="6" width="3.125" style="43" customWidth="1"/>
    <col min="7" max="7" width="2.875" style="43" customWidth="1"/>
    <col min="8" max="8" width="6.50390625" style="43" customWidth="1"/>
    <col min="9" max="9" width="3.875" style="43" customWidth="1"/>
    <col min="10" max="10" width="7.00390625" style="43" customWidth="1"/>
    <col min="11" max="11" width="15.375" style="43" customWidth="1"/>
    <col min="12" max="12" width="2.875" style="43" customWidth="1"/>
    <col min="13" max="13" width="57.50390625" style="74" customWidth="1"/>
    <col min="14" max="14" width="9.875" style="43" bestFit="1" customWidth="1"/>
    <col min="15" max="15" width="10.125" style="43" bestFit="1" customWidth="1"/>
    <col min="16" max="16384" width="9.00390625" style="43" customWidth="1"/>
  </cols>
  <sheetData>
    <row r="1" spans="2:11" ht="25.5" customHeight="1" thickBot="1">
      <c r="B1" s="140" t="s">
        <v>28</v>
      </c>
      <c r="C1" s="140"/>
      <c r="D1" s="44"/>
      <c r="E1" s="44"/>
      <c r="F1" s="44"/>
      <c r="G1" s="44"/>
      <c r="H1" s="44"/>
      <c r="I1" s="44"/>
      <c r="J1" s="44"/>
      <c r="K1" s="44"/>
    </row>
    <row r="2" spans="1:13" ht="19.5" customHeight="1">
      <c r="A2" s="45"/>
      <c r="B2" s="150" t="s">
        <v>31</v>
      </c>
      <c r="C2" s="150"/>
      <c r="D2" s="150"/>
      <c r="E2" s="150"/>
      <c r="F2" s="150"/>
      <c r="G2" s="150"/>
      <c r="H2" s="150"/>
      <c r="I2" s="150"/>
      <c r="J2" s="150"/>
      <c r="K2" s="150"/>
      <c r="L2" s="46"/>
      <c r="M2" s="214" t="s">
        <v>92</v>
      </c>
    </row>
    <row r="3" spans="1:13" s="51" customFormat="1" ht="15" customHeight="1">
      <c r="A3" s="47"/>
      <c r="B3" s="49"/>
      <c r="C3" s="153"/>
      <c r="D3" s="153"/>
      <c r="E3" s="153"/>
      <c r="F3" s="48"/>
      <c r="G3" s="48"/>
      <c r="H3" s="151" t="s">
        <v>30</v>
      </c>
      <c r="I3" s="151"/>
      <c r="J3" s="151"/>
      <c r="K3" s="151"/>
      <c r="L3" s="50"/>
      <c r="M3" s="215"/>
    </row>
    <row r="4" spans="1:13" s="51" customFormat="1" ht="15" customHeight="1">
      <c r="A4" s="47"/>
      <c r="B4" s="49"/>
      <c r="C4" s="48"/>
      <c r="D4" s="48"/>
      <c r="E4" s="48"/>
      <c r="F4" s="48"/>
      <c r="G4" s="48"/>
      <c r="H4" s="152" t="s">
        <v>29</v>
      </c>
      <c r="I4" s="152"/>
      <c r="J4" s="152"/>
      <c r="K4" s="152"/>
      <c r="L4" s="50"/>
      <c r="M4" s="215"/>
    </row>
    <row r="5" spans="1:13" s="51" customFormat="1" ht="18" customHeight="1">
      <c r="A5" s="47"/>
      <c r="B5" s="147" t="s">
        <v>89</v>
      </c>
      <c r="C5" s="147"/>
      <c r="D5" s="147"/>
      <c r="E5" s="147"/>
      <c r="F5" s="147"/>
      <c r="G5" s="147"/>
      <c r="H5" s="147"/>
      <c r="I5" s="147"/>
      <c r="J5" s="147"/>
      <c r="K5" s="147"/>
      <c r="L5" s="50"/>
      <c r="M5" s="215"/>
    </row>
    <row r="6" spans="1:13" s="51" customFormat="1" ht="15.75" customHeight="1">
      <c r="A6" s="47"/>
      <c r="B6" s="147" t="s">
        <v>140</v>
      </c>
      <c r="C6" s="147"/>
      <c r="D6" s="147"/>
      <c r="E6" s="147"/>
      <c r="F6" s="147"/>
      <c r="G6" s="147"/>
      <c r="H6" s="147"/>
      <c r="I6" s="147"/>
      <c r="J6" s="147"/>
      <c r="K6" s="147"/>
      <c r="L6" s="50"/>
      <c r="M6" s="215"/>
    </row>
    <row r="7" spans="1:13" s="51" customFormat="1" ht="15.75" customHeight="1">
      <c r="A7" s="47"/>
      <c r="B7" s="49"/>
      <c r="C7" s="37"/>
      <c r="D7" s="37"/>
      <c r="E7" s="37"/>
      <c r="F7" s="147" t="s">
        <v>88</v>
      </c>
      <c r="G7" s="147"/>
      <c r="H7" s="147"/>
      <c r="I7" s="147"/>
      <c r="J7" s="147"/>
      <c r="K7" s="147"/>
      <c r="L7" s="50"/>
      <c r="M7" s="215"/>
    </row>
    <row r="8" spans="1:13" s="51" customFormat="1" ht="17.25" customHeight="1">
      <c r="A8" s="47"/>
      <c r="B8" s="49"/>
      <c r="C8" s="48"/>
      <c r="D8" s="48"/>
      <c r="E8" s="48"/>
      <c r="F8" s="147" t="s">
        <v>71</v>
      </c>
      <c r="G8" s="147"/>
      <c r="H8" s="147"/>
      <c r="I8" s="147"/>
      <c r="J8" s="147"/>
      <c r="K8" s="147"/>
      <c r="L8" s="50"/>
      <c r="M8" s="215"/>
    </row>
    <row r="9" spans="1:13" s="51" customFormat="1" ht="13.5" customHeight="1">
      <c r="A9" s="47"/>
      <c r="B9" s="49"/>
      <c r="C9" s="48"/>
      <c r="D9" s="48"/>
      <c r="E9" s="48"/>
      <c r="F9" s="147"/>
      <c r="G9" s="147"/>
      <c r="H9" s="147"/>
      <c r="I9" s="147"/>
      <c r="J9" s="147"/>
      <c r="K9" s="147"/>
      <c r="L9" s="50"/>
      <c r="M9" s="215"/>
    </row>
    <row r="10" spans="1:13" ht="35.25" customHeight="1" thickBot="1">
      <c r="A10" s="52"/>
      <c r="B10" s="157" t="s">
        <v>131</v>
      </c>
      <c r="C10" s="157"/>
      <c r="D10" s="157"/>
      <c r="E10" s="157"/>
      <c r="F10" s="157"/>
      <c r="G10" s="157"/>
      <c r="H10" s="157"/>
      <c r="I10" s="157"/>
      <c r="J10" s="157"/>
      <c r="K10" s="157"/>
      <c r="L10" s="53"/>
      <c r="M10" s="216"/>
    </row>
    <row r="11" spans="1:13" ht="27" customHeight="1">
      <c r="A11" s="52"/>
      <c r="B11" s="158" t="s">
        <v>80</v>
      </c>
      <c r="C11" s="158"/>
      <c r="D11" s="158"/>
      <c r="E11" s="158"/>
      <c r="F11" s="158"/>
      <c r="G11" s="158"/>
      <c r="H11" s="158"/>
      <c r="I11" s="158"/>
      <c r="J11" s="158"/>
      <c r="K11" s="158"/>
      <c r="L11" s="53"/>
      <c r="M11" s="122"/>
    </row>
    <row r="12" spans="1:13" ht="17.25" customHeight="1" thickBot="1">
      <c r="A12" s="52"/>
      <c r="B12" s="98">
        <v>1</v>
      </c>
      <c r="C12" s="42" t="s">
        <v>4</v>
      </c>
      <c r="D12" s="42"/>
      <c r="E12" s="42"/>
      <c r="F12" s="42"/>
      <c r="G12" s="42"/>
      <c r="H12" s="42"/>
      <c r="I12" s="42"/>
      <c r="J12" s="42"/>
      <c r="K12" s="41" t="s">
        <v>43</v>
      </c>
      <c r="L12" s="53"/>
      <c r="M12" s="181" t="s">
        <v>84</v>
      </c>
    </row>
    <row r="13" spans="1:13" s="51" customFormat="1" ht="22.5" customHeight="1" thickBot="1">
      <c r="A13" s="47"/>
      <c r="B13" s="177" t="s">
        <v>14</v>
      </c>
      <c r="C13" s="148"/>
      <c r="D13" s="99" t="s">
        <v>15</v>
      </c>
      <c r="E13" s="148" t="s">
        <v>44</v>
      </c>
      <c r="F13" s="148"/>
      <c r="G13" s="148"/>
      <c r="H13" s="148"/>
      <c r="I13" s="148"/>
      <c r="J13" s="148"/>
      <c r="K13" s="149"/>
      <c r="L13" s="50"/>
      <c r="M13" s="182"/>
    </row>
    <row r="14" spans="1:13" s="56" customFormat="1" ht="27" customHeight="1" thickTop="1">
      <c r="A14" s="54"/>
      <c r="B14" s="168" t="s">
        <v>5</v>
      </c>
      <c r="C14" s="183"/>
      <c r="D14" s="100">
        <f>SUM(D15:D16)</f>
        <v>1319250</v>
      </c>
      <c r="E14" s="163" t="s">
        <v>130</v>
      </c>
      <c r="F14" s="164"/>
      <c r="G14" s="164"/>
      <c r="H14" s="164"/>
      <c r="I14" s="164"/>
      <c r="J14" s="164"/>
      <c r="K14" s="165"/>
      <c r="L14" s="55"/>
      <c r="M14" s="119" t="s">
        <v>111</v>
      </c>
    </row>
    <row r="15" spans="1:13" s="56" customFormat="1" ht="29.25" customHeight="1">
      <c r="A15" s="54"/>
      <c r="B15" s="161" t="s">
        <v>81</v>
      </c>
      <c r="C15" s="7" t="s">
        <v>34</v>
      </c>
      <c r="D15" s="6">
        <f>D39</f>
        <v>1089020</v>
      </c>
      <c r="E15" s="184" t="s">
        <v>110</v>
      </c>
      <c r="F15" s="185"/>
      <c r="G15" s="185"/>
      <c r="H15" s="185"/>
      <c r="I15" s="185"/>
      <c r="J15" s="185"/>
      <c r="K15" s="186"/>
      <c r="L15" s="55"/>
      <c r="M15" s="190"/>
    </row>
    <row r="16" spans="1:13" s="56" customFormat="1" ht="28.5" customHeight="1" thickBot="1">
      <c r="A16" s="54"/>
      <c r="B16" s="162"/>
      <c r="C16" s="8" t="s">
        <v>35</v>
      </c>
      <c r="D16" s="9">
        <f>D59</f>
        <v>230230</v>
      </c>
      <c r="E16" s="187"/>
      <c r="F16" s="188"/>
      <c r="G16" s="188"/>
      <c r="H16" s="188"/>
      <c r="I16" s="188"/>
      <c r="J16" s="188"/>
      <c r="K16" s="189"/>
      <c r="L16" s="55"/>
      <c r="M16" s="191"/>
    </row>
    <row r="17" spans="1:13" s="56" customFormat="1" ht="10.5" customHeight="1">
      <c r="A17" s="54"/>
      <c r="B17" s="95"/>
      <c r="C17" s="39"/>
      <c r="D17" s="96"/>
      <c r="E17" s="97"/>
      <c r="F17" s="97"/>
      <c r="G17" s="97"/>
      <c r="H17" s="97"/>
      <c r="I17" s="97"/>
      <c r="J17" s="97"/>
      <c r="K17" s="97"/>
      <c r="L17" s="55"/>
      <c r="M17" s="108"/>
    </row>
    <row r="18" spans="1:13" ht="19.5" customHeight="1" thickBot="1">
      <c r="A18" s="52"/>
      <c r="B18" s="98">
        <v>2</v>
      </c>
      <c r="C18" s="42" t="s">
        <v>7</v>
      </c>
      <c r="D18" s="42"/>
      <c r="E18" s="42"/>
      <c r="F18" s="42"/>
      <c r="G18" s="42"/>
      <c r="H18" s="42"/>
      <c r="I18" s="42"/>
      <c r="J18" s="42"/>
      <c r="K18" s="42"/>
      <c r="L18" s="53"/>
      <c r="M18" s="109"/>
    </row>
    <row r="19" spans="1:13" s="51" customFormat="1" ht="30.75" customHeight="1" thickBot="1">
      <c r="A19" s="47"/>
      <c r="B19" s="180" t="s">
        <v>14</v>
      </c>
      <c r="C19" s="178"/>
      <c r="D19" s="77" t="s">
        <v>33</v>
      </c>
      <c r="E19" s="178" t="s">
        <v>45</v>
      </c>
      <c r="F19" s="178"/>
      <c r="G19" s="178"/>
      <c r="H19" s="178"/>
      <c r="I19" s="178"/>
      <c r="J19" s="178"/>
      <c r="K19" s="179"/>
      <c r="L19" s="50"/>
      <c r="M19" s="120"/>
    </row>
    <row r="20" spans="1:13" ht="22.5" customHeight="1" thickBot="1" thickTop="1">
      <c r="A20" s="52"/>
      <c r="B20" s="159" t="s">
        <v>5</v>
      </c>
      <c r="C20" s="160"/>
      <c r="D20" s="82">
        <f>D39+D59</f>
        <v>1319250</v>
      </c>
      <c r="E20" s="83"/>
      <c r="F20" s="84"/>
      <c r="G20" s="84"/>
      <c r="H20" s="84"/>
      <c r="I20" s="84"/>
      <c r="J20" s="84"/>
      <c r="K20" s="85"/>
      <c r="L20" s="53"/>
      <c r="M20" s="120"/>
    </row>
    <row r="21" spans="1:13" ht="29.25" customHeight="1" thickTop="1">
      <c r="A21" s="52"/>
      <c r="B21" s="168" t="s">
        <v>6</v>
      </c>
      <c r="C21" s="169"/>
      <c r="D21" s="86">
        <f>D22+D23+D24+D27+D32+D36</f>
        <v>1089020</v>
      </c>
      <c r="E21" s="87"/>
      <c r="F21" s="88"/>
      <c r="G21" s="88"/>
      <c r="H21" s="88"/>
      <c r="I21" s="88"/>
      <c r="J21" s="88"/>
      <c r="K21" s="89"/>
      <c r="L21" s="53"/>
      <c r="M21" s="120"/>
    </row>
    <row r="22" spans="1:13" s="51" customFormat="1" ht="38.25" customHeight="1">
      <c r="A22" s="47"/>
      <c r="B22" s="91" t="s">
        <v>36</v>
      </c>
      <c r="C22" s="11" t="s">
        <v>42</v>
      </c>
      <c r="D22" s="12">
        <f>+K22</f>
        <v>414000</v>
      </c>
      <c r="E22" s="13">
        <v>20700</v>
      </c>
      <c r="F22" s="14" t="s">
        <v>0</v>
      </c>
      <c r="G22" s="14" t="s">
        <v>25</v>
      </c>
      <c r="H22" s="15">
        <v>20</v>
      </c>
      <c r="I22" s="14" t="s">
        <v>1</v>
      </c>
      <c r="J22" s="16" t="s">
        <v>26</v>
      </c>
      <c r="K22" s="17">
        <f>+E22*H22</f>
        <v>414000</v>
      </c>
      <c r="L22" s="50"/>
      <c r="M22" s="190" t="s">
        <v>112</v>
      </c>
    </row>
    <row r="23" spans="1:13" s="51" customFormat="1" ht="38.25" customHeight="1">
      <c r="A23" s="47"/>
      <c r="B23" s="91" t="s">
        <v>37</v>
      </c>
      <c r="C23" s="10" t="s">
        <v>3</v>
      </c>
      <c r="D23" s="12">
        <f>+K23</f>
        <v>121500</v>
      </c>
      <c r="E23" s="13">
        <v>8100</v>
      </c>
      <c r="F23" s="14" t="s">
        <v>0</v>
      </c>
      <c r="G23" s="14" t="s">
        <v>25</v>
      </c>
      <c r="H23" s="15">
        <v>15</v>
      </c>
      <c r="I23" s="14" t="s">
        <v>1</v>
      </c>
      <c r="J23" s="16" t="s">
        <v>26</v>
      </c>
      <c r="K23" s="17">
        <f>+E23*H23</f>
        <v>121500</v>
      </c>
      <c r="L23" s="50"/>
      <c r="M23" s="191"/>
    </row>
    <row r="24" spans="1:13" s="51" customFormat="1" ht="25.5" customHeight="1">
      <c r="A24" s="47"/>
      <c r="B24" s="92"/>
      <c r="C24" s="154" t="s">
        <v>2</v>
      </c>
      <c r="D24" s="176">
        <f>K24+K25+K26</f>
        <v>275926</v>
      </c>
      <c r="E24" s="143" t="s">
        <v>113</v>
      </c>
      <c r="F24" s="144"/>
      <c r="G24" s="144"/>
      <c r="H24" s="144"/>
      <c r="I24" s="144"/>
      <c r="J24" s="144"/>
      <c r="K24" s="30">
        <v>211111</v>
      </c>
      <c r="L24" s="50"/>
      <c r="M24" s="190" t="s">
        <v>96</v>
      </c>
    </row>
    <row r="25" spans="1:13" s="51" customFormat="1" ht="25.5" customHeight="1">
      <c r="A25" s="47"/>
      <c r="B25" s="59" t="s">
        <v>38</v>
      </c>
      <c r="C25" s="155"/>
      <c r="D25" s="166"/>
      <c r="E25" s="1" t="s">
        <v>85</v>
      </c>
      <c r="F25" s="4"/>
      <c r="G25" s="4"/>
      <c r="H25" s="4"/>
      <c r="I25" s="4"/>
      <c r="J25" s="4"/>
      <c r="K25" s="21">
        <v>50926</v>
      </c>
      <c r="L25" s="50"/>
      <c r="M25" s="195"/>
    </row>
    <row r="26" spans="1:13" s="51" customFormat="1" ht="25.5" customHeight="1">
      <c r="A26" s="47"/>
      <c r="B26" s="60"/>
      <c r="C26" s="156"/>
      <c r="D26" s="167"/>
      <c r="E26" s="26" t="s">
        <v>114</v>
      </c>
      <c r="F26" s="5"/>
      <c r="G26" s="5"/>
      <c r="H26" s="5"/>
      <c r="I26" s="5"/>
      <c r="J26" s="3"/>
      <c r="K26" s="27">
        <v>13889</v>
      </c>
      <c r="L26" s="50"/>
      <c r="M26" s="191"/>
    </row>
    <row r="27" spans="1:13" s="51" customFormat="1" ht="13.5" customHeight="1">
      <c r="A27" s="47"/>
      <c r="B27" s="92" t="s">
        <v>39</v>
      </c>
      <c r="C27" s="18" t="s">
        <v>8</v>
      </c>
      <c r="D27" s="19">
        <f>SUM(D28:D31)</f>
        <v>166000</v>
      </c>
      <c r="E27" s="28"/>
      <c r="F27" s="29"/>
      <c r="G27" s="29"/>
      <c r="H27" s="29"/>
      <c r="I27" s="29"/>
      <c r="J27" s="29"/>
      <c r="K27" s="30"/>
      <c r="L27" s="50"/>
      <c r="M27" s="120"/>
    </row>
    <row r="28" spans="1:13" s="51" customFormat="1" ht="13.5" customHeight="1">
      <c r="A28" s="47"/>
      <c r="B28" s="59"/>
      <c r="C28" s="22" t="s">
        <v>11</v>
      </c>
      <c r="D28" s="23">
        <f>+K28</f>
        <v>24000</v>
      </c>
      <c r="E28" s="145" t="s">
        <v>115</v>
      </c>
      <c r="F28" s="146"/>
      <c r="G28" s="146"/>
      <c r="H28" s="146"/>
      <c r="I28" s="146"/>
      <c r="J28" s="146"/>
      <c r="K28" s="21">
        <v>24000</v>
      </c>
      <c r="L28" s="50"/>
      <c r="M28" s="120"/>
    </row>
    <row r="29" spans="1:13" s="51" customFormat="1" ht="13.5" customHeight="1">
      <c r="A29" s="47"/>
      <c r="B29" s="59"/>
      <c r="C29" s="69" t="s">
        <v>12</v>
      </c>
      <c r="D29" s="94">
        <v>12000</v>
      </c>
      <c r="E29" s="1" t="s">
        <v>122</v>
      </c>
      <c r="F29" s="4"/>
      <c r="G29" s="4"/>
      <c r="H29" s="4"/>
      <c r="I29" s="4"/>
      <c r="J29" s="4"/>
      <c r="K29" s="21">
        <v>12000</v>
      </c>
      <c r="L29" s="50"/>
      <c r="M29" s="120"/>
    </row>
    <row r="30" spans="1:13" s="51" customFormat="1" ht="13.5" customHeight="1">
      <c r="A30" s="47"/>
      <c r="B30" s="59"/>
      <c r="C30" s="69" t="s">
        <v>46</v>
      </c>
      <c r="D30" s="94">
        <v>10000</v>
      </c>
      <c r="E30" s="1" t="s">
        <v>123</v>
      </c>
      <c r="F30" s="4"/>
      <c r="G30" s="4"/>
      <c r="H30" s="4"/>
      <c r="I30" s="4"/>
      <c r="J30" s="4"/>
      <c r="K30" s="21">
        <v>30000</v>
      </c>
      <c r="L30" s="50"/>
      <c r="M30" s="120"/>
    </row>
    <row r="31" spans="1:13" s="51" customFormat="1" ht="13.5" customHeight="1">
      <c r="A31" s="47"/>
      <c r="B31" s="60"/>
      <c r="C31" s="24" t="s">
        <v>134</v>
      </c>
      <c r="D31" s="25">
        <f>+K31</f>
        <v>120000</v>
      </c>
      <c r="E31" s="141" t="s">
        <v>118</v>
      </c>
      <c r="F31" s="142"/>
      <c r="G31" s="142"/>
      <c r="H31" s="3"/>
      <c r="I31" s="3"/>
      <c r="J31" s="3"/>
      <c r="K31" s="27">
        <v>120000</v>
      </c>
      <c r="L31" s="50"/>
      <c r="M31" s="120"/>
    </row>
    <row r="32" spans="1:13" s="51" customFormat="1" ht="15.75" customHeight="1">
      <c r="A32" s="47"/>
      <c r="B32" s="92" t="s">
        <v>40</v>
      </c>
      <c r="C32" s="18" t="s">
        <v>9</v>
      </c>
      <c r="D32" s="19">
        <f>+D33</f>
        <v>30926</v>
      </c>
      <c r="E32" s="28"/>
      <c r="F32" s="29"/>
      <c r="G32" s="29"/>
      <c r="H32" s="29"/>
      <c r="I32" s="29"/>
      <c r="J32" s="29"/>
      <c r="K32" s="30"/>
      <c r="L32" s="50"/>
      <c r="M32" s="120"/>
    </row>
    <row r="33" spans="1:13" s="51" customFormat="1" ht="13.5" customHeight="1">
      <c r="A33" s="47"/>
      <c r="B33" s="170"/>
      <c r="C33" s="155" t="s">
        <v>13</v>
      </c>
      <c r="D33" s="166">
        <f>SUM(K33:K35)</f>
        <v>30926</v>
      </c>
      <c r="E33" s="1" t="s">
        <v>121</v>
      </c>
      <c r="F33" s="2"/>
      <c r="G33" s="2"/>
      <c r="H33" s="2"/>
      <c r="I33" s="2"/>
      <c r="J33" s="2"/>
      <c r="K33" s="21">
        <v>5926</v>
      </c>
      <c r="L33" s="50"/>
      <c r="M33" s="190" t="s">
        <v>94</v>
      </c>
    </row>
    <row r="34" spans="1:13" s="51" customFormat="1" ht="13.5" customHeight="1">
      <c r="A34" s="47"/>
      <c r="B34" s="170"/>
      <c r="C34" s="155"/>
      <c r="D34" s="166"/>
      <c r="E34" s="1" t="s">
        <v>124</v>
      </c>
      <c r="F34" s="2"/>
      <c r="G34" s="2"/>
      <c r="H34" s="2"/>
      <c r="I34" s="2"/>
      <c r="J34" s="2"/>
      <c r="K34" s="21">
        <v>24000</v>
      </c>
      <c r="L34" s="50"/>
      <c r="M34" s="195"/>
    </row>
    <row r="35" spans="1:13" s="51" customFormat="1" ht="13.5" customHeight="1">
      <c r="A35" s="47"/>
      <c r="B35" s="171"/>
      <c r="C35" s="156"/>
      <c r="D35" s="167"/>
      <c r="E35" s="26" t="s">
        <v>120</v>
      </c>
      <c r="F35" s="3"/>
      <c r="G35" s="3"/>
      <c r="H35" s="3"/>
      <c r="I35" s="3"/>
      <c r="J35" s="3"/>
      <c r="K35" s="27">
        <v>1000</v>
      </c>
      <c r="L35" s="50"/>
      <c r="M35" s="191"/>
    </row>
    <row r="36" spans="1:13" s="51" customFormat="1" ht="17.25" customHeight="1">
      <c r="A36" s="47"/>
      <c r="B36" s="92" t="s">
        <v>41</v>
      </c>
      <c r="C36" s="18" t="s">
        <v>10</v>
      </c>
      <c r="D36" s="19">
        <f>K38</f>
        <v>80668</v>
      </c>
      <c r="E36" s="196" t="s">
        <v>132</v>
      </c>
      <c r="F36" s="197"/>
      <c r="G36" s="197"/>
      <c r="H36" s="197"/>
      <c r="I36" s="197"/>
      <c r="J36" s="197"/>
      <c r="K36" s="198"/>
      <c r="L36" s="204"/>
      <c r="M36" s="190"/>
    </row>
    <row r="37" spans="1:13" s="51" customFormat="1" ht="17.25" customHeight="1">
      <c r="A37" s="47"/>
      <c r="B37" s="59"/>
      <c r="C37" s="22"/>
      <c r="D37" s="23"/>
      <c r="E37" s="199"/>
      <c r="F37" s="200"/>
      <c r="G37" s="200"/>
      <c r="H37" s="200"/>
      <c r="I37" s="200"/>
      <c r="J37" s="200"/>
      <c r="K37" s="201"/>
      <c r="L37" s="204"/>
      <c r="M37" s="195"/>
    </row>
    <row r="38" spans="1:13" ht="17.25" customHeight="1">
      <c r="A38" s="52"/>
      <c r="B38" s="60"/>
      <c r="C38" s="24"/>
      <c r="D38" s="58"/>
      <c r="E38" s="40"/>
      <c r="F38" s="205">
        <f>D22+D23+D24+D27+D32</f>
        <v>1008352</v>
      </c>
      <c r="G38" s="206"/>
      <c r="H38" s="206"/>
      <c r="I38" s="40" t="s">
        <v>27</v>
      </c>
      <c r="J38" s="38">
        <v>0.08</v>
      </c>
      <c r="K38" s="62">
        <f>ROUND(F38*0.08,0)</f>
        <v>80668</v>
      </c>
      <c r="L38" s="204"/>
      <c r="M38" s="191"/>
    </row>
    <row r="39" spans="1:13" ht="18.75" customHeight="1" thickBot="1">
      <c r="A39" s="52"/>
      <c r="B39" s="172" t="s">
        <v>16</v>
      </c>
      <c r="C39" s="173"/>
      <c r="D39" s="63">
        <f>D22+D23+D24+D27+D32+D36+D37</f>
        <v>1089020</v>
      </c>
      <c r="E39" s="78"/>
      <c r="F39" s="64"/>
      <c r="G39" s="64"/>
      <c r="H39" s="65"/>
      <c r="I39" s="64"/>
      <c r="J39" s="32"/>
      <c r="K39" s="66"/>
      <c r="L39" s="53"/>
      <c r="M39" s="120"/>
    </row>
    <row r="40" spans="1:13" s="51" customFormat="1" ht="13.5" customHeight="1" thickTop="1">
      <c r="A40" s="47"/>
      <c r="B40" s="210" t="s">
        <v>17</v>
      </c>
      <c r="C40" s="211"/>
      <c r="D40" s="174">
        <f>D59</f>
        <v>230230</v>
      </c>
      <c r="E40" s="79"/>
      <c r="F40" s="80"/>
      <c r="G40" s="80"/>
      <c r="H40" s="80"/>
      <c r="I40" s="80"/>
      <c r="J40" s="80"/>
      <c r="K40" s="81"/>
      <c r="L40" s="50"/>
      <c r="M40" s="192"/>
    </row>
    <row r="41" spans="1:13" s="51" customFormat="1" ht="12" customHeight="1">
      <c r="A41" s="47"/>
      <c r="B41" s="212"/>
      <c r="C41" s="213"/>
      <c r="D41" s="175"/>
      <c r="E41" s="26"/>
      <c r="F41" s="5"/>
      <c r="G41" s="5"/>
      <c r="H41" s="5"/>
      <c r="I41" s="5"/>
      <c r="J41" s="5"/>
      <c r="K41" s="27"/>
      <c r="L41" s="50"/>
      <c r="M41" s="193"/>
    </row>
    <row r="42" spans="1:13" s="51" customFormat="1" ht="39" customHeight="1">
      <c r="A42" s="47"/>
      <c r="B42" s="91" t="s">
        <v>36</v>
      </c>
      <c r="C42" s="11" t="s">
        <v>42</v>
      </c>
      <c r="D42" s="12">
        <f>K42</f>
        <v>103500</v>
      </c>
      <c r="E42" s="13">
        <v>20700</v>
      </c>
      <c r="F42" s="14" t="s">
        <v>0</v>
      </c>
      <c r="G42" s="14" t="s">
        <v>25</v>
      </c>
      <c r="H42" s="15">
        <v>5</v>
      </c>
      <c r="I42" s="14" t="s">
        <v>1</v>
      </c>
      <c r="J42" s="14"/>
      <c r="K42" s="17">
        <f>E42*H42</f>
        <v>103500</v>
      </c>
      <c r="L42" s="50"/>
      <c r="M42" s="190" t="s">
        <v>105</v>
      </c>
    </row>
    <row r="43" spans="1:13" s="51" customFormat="1" ht="39" customHeight="1">
      <c r="A43" s="47"/>
      <c r="B43" s="59" t="s">
        <v>37</v>
      </c>
      <c r="C43" s="10" t="s">
        <v>3</v>
      </c>
      <c r="D43" s="23">
        <f>K43</f>
        <v>0</v>
      </c>
      <c r="E43" s="33"/>
      <c r="F43" s="34"/>
      <c r="G43" s="34"/>
      <c r="H43" s="34"/>
      <c r="I43" s="34"/>
      <c r="J43" s="34"/>
      <c r="K43" s="17">
        <v>0</v>
      </c>
      <c r="L43" s="50"/>
      <c r="M43" s="191"/>
    </row>
    <row r="44" spans="1:13" s="51" customFormat="1" ht="21.75" customHeight="1">
      <c r="A44" s="47"/>
      <c r="B44" s="92" t="s">
        <v>38</v>
      </c>
      <c r="C44" s="22" t="s">
        <v>18</v>
      </c>
      <c r="D44" s="19">
        <f>K44+K45+K46</f>
        <v>54286</v>
      </c>
      <c r="E44" s="31" t="s">
        <v>73</v>
      </c>
      <c r="F44" s="76"/>
      <c r="G44" s="76"/>
      <c r="H44" s="76"/>
      <c r="I44" s="76"/>
      <c r="J44" s="4"/>
      <c r="K44" s="21">
        <v>54286</v>
      </c>
      <c r="L44" s="50"/>
      <c r="M44" s="190" t="s">
        <v>95</v>
      </c>
    </row>
    <row r="45" spans="1:13" s="51" customFormat="1" ht="21.75" customHeight="1">
      <c r="A45" s="47"/>
      <c r="B45" s="59"/>
      <c r="C45" s="22"/>
      <c r="D45" s="23"/>
      <c r="E45" s="207"/>
      <c r="F45" s="208"/>
      <c r="G45" s="208"/>
      <c r="H45" s="40"/>
      <c r="I45" s="40"/>
      <c r="J45" s="2"/>
      <c r="K45" s="21"/>
      <c r="L45" s="50"/>
      <c r="M45" s="195"/>
    </row>
    <row r="46" spans="1:13" s="51" customFormat="1" ht="21.75" customHeight="1">
      <c r="A46" s="47"/>
      <c r="B46" s="60"/>
      <c r="C46" s="22"/>
      <c r="D46" s="23"/>
      <c r="E46" s="209"/>
      <c r="F46" s="206"/>
      <c r="G46" s="206"/>
      <c r="H46" s="142"/>
      <c r="I46" s="142"/>
      <c r="J46" s="142"/>
      <c r="K46" s="27"/>
      <c r="L46" s="50"/>
      <c r="M46" s="191"/>
    </row>
    <row r="47" spans="1:13" s="51" customFormat="1" ht="13.5" customHeight="1">
      <c r="A47" s="47"/>
      <c r="B47" s="59" t="s">
        <v>39</v>
      </c>
      <c r="C47" s="18" t="s">
        <v>19</v>
      </c>
      <c r="D47" s="19">
        <f>D48+D49</f>
        <v>48000</v>
      </c>
      <c r="E47" s="20"/>
      <c r="F47" s="29"/>
      <c r="G47" s="29"/>
      <c r="H47" s="29"/>
      <c r="I47" s="29"/>
      <c r="J47" s="29"/>
      <c r="K47" s="30"/>
      <c r="L47" s="50"/>
      <c r="M47" s="192"/>
    </row>
    <row r="48" spans="1:13" s="51" customFormat="1" ht="13.5" customHeight="1">
      <c r="A48" s="47"/>
      <c r="B48" s="59"/>
      <c r="C48" s="22" t="s">
        <v>20</v>
      </c>
      <c r="D48" s="23">
        <f>K48</f>
        <v>8000</v>
      </c>
      <c r="E48" s="146" t="s">
        <v>115</v>
      </c>
      <c r="F48" s="146"/>
      <c r="G48" s="146"/>
      <c r="H48" s="146"/>
      <c r="I48" s="146"/>
      <c r="J48" s="146"/>
      <c r="K48" s="21">
        <v>8000</v>
      </c>
      <c r="L48" s="50"/>
      <c r="M48" s="194"/>
    </row>
    <row r="49" spans="1:15" s="51" customFormat="1" ht="13.5" customHeight="1">
      <c r="A49" s="47"/>
      <c r="B49" s="59"/>
      <c r="C49" s="22" t="s">
        <v>21</v>
      </c>
      <c r="D49" s="23">
        <f>K49</f>
        <v>40000</v>
      </c>
      <c r="E49" s="125" t="s">
        <v>125</v>
      </c>
      <c r="F49" s="125"/>
      <c r="G49" s="125"/>
      <c r="H49" s="125"/>
      <c r="I49" s="40"/>
      <c r="J49" s="90" t="s">
        <v>129</v>
      </c>
      <c r="K49" s="21">
        <v>40000</v>
      </c>
      <c r="L49" s="50"/>
      <c r="M49" s="194"/>
      <c r="O49" s="57"/>
    </row>
    <row r="50" spans="1:15" s="51" customFormat="1" ht="10.5" customHeight="1">
      <c r="A50" s="47"/>
      <c r="B50" s="60"/>
      <c r="C50" s="35"/>
      <c r="D50" s="25"/>
      <c r="E50" s="142"/>
      <c r="F50" s="142"/>
      <c r="G50" s="3"/>
      <c r="H50" s="206"/>
      <c r="I50" s="206"/>
      <c r="J50" s="206"/>
      <c r="K50" s="27"/>
      <c r="L50" s="50"/>
      <c r="M50" s="193"/>
      <c r="O50" s="57"/>
    </row>
    <row r="51" spans="1:15" s="51" customFormat="1" ht="13.5" customHeight="1">
      <c r="A51" s="47"/>
      <c r="B51" s="59" t="s">
        <v>40</v>
      </c>
      <c r="C51" s="22" t="s">
        <v>9</v>
      </c>
      <c r="D51" s="23">
        <f>D52</f>
        <v>13481</v>
      </c>
      <c r="E51" s="2"/>
      <c r="F51" s="2"/>
      <c r="G51" s="2"/>
      <c r="H51" s="2"/>
      <c r="I51" s="2"/>
      <c r="J51" s="2"/>
      <c r="K51" s="21"/>
      <c r="L51" s="50"/>
      <c r="M51" s="120"/>
      <c r="O51" s="57"/>
    </row>
    <row r="52" spans="1:15" s="51" customFormat="1" ht="15" customHeight="1">
      <c r="A52" s="47"/>
      <c r="B52" s="59"/>
      <c r="C52" s="22" t="s">
        <v>22</v>
      </c>
      <c r="D52" s="23">
        <f>K52+K53</f>
        <v>13481</v>
      </c>
      <c r="E52" s="4" t="s">
        <v>72</v>
      </c>
      <c r="F52" s="2"/>
      <c r="G52" s="2"/>
      <c r="H52" s="2"/>
      <c r="I52" s="2" t="s">
        <v>25</v>
      </c>
      <c r="J52" s="4" t="s">
        <v>127</v>
      </c>
      <c r="K52" s="21">
        <v>1481</v>
      </c>
      <c r="L52" s="50"/>
      <c r="M52" s="190" t="s">
        <v>94</v>
      </c>
      <c r="O52" s="57"/>
    </row>
    <row r="53" spans="1:15" s="51" customFormat="1" ht="13.5" customHeight="1">
      <c r="A53" s="47"/>
      <c r="B53" s="59"/>
      <c r="C53" s="22"/>
      <c r="D53" s="23"/>
      <c r="E53" s="4" t="s">
        <v>126</v>
      </c>
      <c r="F53" s="2"/>
      <c r="G53" s="2"/>
      <c r="H53" s="2" t="s">
        <v>108</v>
      </c>
      <c r="I53" s="2" t="s">
        <v>25</v>
      </c>
      <c r="J53" s="4" t="s">
        <v>24</v>
      </c>
      <c r="K53" s="21">
        <v>12000</v>
      </c>
      <c r="L53" s="50"/>
      <c r="M53" s="195"/>
      <c r="O53" s="57"/>
    </row>
    <row r="54" spans="1:15" s="51" customFormat="1" ht="15.75" customHeight="1">
      <c r="A54" s="47"/>
      <c r="B54" s="60"/>
      <c r="C54" s="24"/>
      <c r="D54" s="25"/>
      <c r="E54" s="3"/>
      <c r="F54" s="3"/>
      <c r="G54" s="2"/>
      <c r="H54" s="3"/>
      <c r="I54" s="3"/>
      <c r="J54" s="3"/>
      <c r="K54" s="27"/>
      <c r="L54" s="50"/>
      <c r="M54" s="191"/>
      <c r="O54" s="57"/>
    </row>
    <row r="55" spans="1:13" s="51" customFormat="1" ht="14.25" customHeight="1">
      <c r="A55" s="47"/>
      <c r="B55" s="59" t="s">
        <v>41</v>
      </c>
      <c r="C55" s="22" t="s">
        <v>10</v>
      </c>
      <c r="D55" s="68">
        <f>K58</f>
        <v>10963</v>
      </c>
      <c r="E55" s="196" t="s">
        <v>128</v>
      </c>
      <c r="F55" s="197"/>
      <c r="G55" s="197"/>
      <c r="H55" s="197"/>
      <c r="I55" s="197"/>
      <c r="J55" s="197"/>
      <c r="K55" s="198"/>
      <c r="L55" s="50"/>
      <c r="M55" s="190"/>
    </row>
    <row r="56" spans="1:13" ht="14.25" customHeight="1">
      <c r="A56" s="52"/>
      <c r="B56" s="59"/>
      <c r="C56" s="69"/>
      <c r="D56" s="68"/>
      <c r="E56" s="199"/>
      <c r="F56" s="200"/>
      <c r="G56" s="200"/>
      <c r="H56" s="200"/>
      <c r="I56" s="200"/>
      <c r="J56" s="200"/>
      <c r="K56" s="201"/>
      <c r="L56" s="53"/>
      <c r="M56" s="195"/>
    </row>
    <row r="57" spans="1:13" ht="11.25" customHeight="1">
      <c r="A57" s="52"/>
      <c r="B57" s="59"/>
      <c r="C57" s="69"/>
      <c r="D57" s="68"/>
      <c r="E57" s="207"/>
      <c r="F57" s="208"/>
      <c r="G57" s="208"/>
      <c r="H57" s="208"/>
      <c r="I57" s="40"/>
      <c r="J57" s="40"/>
      <c r="K57" s="62"/>
      <c r="L57" s="53"/>
      <c r="M57" s="195"/>
    </row>
    <row r="58" spans="1:13" ht="16.5" customHeight="1">
      <c r="A58" s="52"/>
      <c r="B58" s="60"/>
      <c r="C58" s="36"/>
      <c r="D58" s="58"/>
      <c r="E58" s="67"/>
      <c r="F58" s="61"/>
      <c r="G58" s="205">
        <f>D42+D43+D44+D47+D51</f>
        <v>219267</v>
      </c>
      <c r="H58" s="206"/>
      <c r="I58" s="61" t="s">
        <v>27</v>
      </c>
      <c r="J58" s="70">
        <v>0.08</v>
      </c>
      <c r="K58" s="62">
        <f>ROUND(G58*0.05,0)</f>
        <v>10963</v>
      </c>
      <c r="L58" s="53"/>
      <c r="M58" s="191"/>
    </row>
    <row r="59" spans="1:13" ht="17.25" customHeight="1" thickBot="1">
      <c r="A59" s="52"/>
      <c r="B59" s="217" t="s">
        <v>16</v>
      </c>
      <c r="C59" s="218"/>
      <c r="D59" s="101">
        <f>D42+D43+D44+D47+D51+D55</f>
        <v>230230</v>
      </c>
      <c r="E59" s="102"/>
      <c r="F59" s="102"/>
      <c r="G59" s="102"/>
      <c r="H59" s="102"/>
      <c r="I59" s="102"/>
      <c r="J59" s="102"/>
      <c r="K59" s="103"/>
      <c r="L59" s="53"/>
      <c r="M59" s="120"/>
    </row>
    <row r="60" spans="1:13" s="56" customFormat="1" ht="22.5" customHeight="1" thickBot="1" thickTop="1">
      <c r="A60" s="54"/>
      <c r="B60" s="202" t="s">
        <v>82</v>
      </c>
      <c r="C60" s="203"/>
      <c r="D60" s="105">
        <f>D59+D39</f>
        <v>1319250</v>
      </c>
      <c r="E60" s="72"/>
      <c r="F60" s="72"/>
      <c r="G60" s="72"/>
      <c r="H60" s="72"/>
      <c r="I60" s="72"/>
      <c r="J60" s="72"/>
      <c r="K60" s="73"/>
      <c r="L60" s="55"/>
      <c r="M60" s="74"/>
    </row>
    <row r="61" spans="1:13" s="56" customFormat="1" ht="3" customHeight="1">
      <c r="A61" s="54"/>
      <c r="B61" s="95"/>
      <c r="C61" s="39"/>
      <c r="D61" s="96"/>
      <c r="E61" s="97"/>
      <c r="F61" s="97"/>
      <c r="G61" s="97"/>
      <c r="H61" s="97"/>
      <c r="I61" s="97"/>
      <c r="J61" s="97"/>
      <c r="K61" s="97"/>
      <c r="L61" s="55"/>
      <c r="M61" s="74"/>
    </row>
    <row r="62" spans="1:12" ht="16.5" customHeight="1">
      <c r="A62" s="52"/>
      <c r="B62" s="98">
        <v>3</v>
      </c>
      <c r="C62" s="42" t="s">
        <v>47</v>
      </c>
      <c r="D62" s="42"/>
      <c r="E62" s="42"/>
      <c r="F62" s="42"/>
      <c r="G62" s="42"/>
      <c r="H62" s="42"/>
      <c r="I62" s="42"/>
      <c r="J62" s="42"/>
      <c r="K62" s="42"/>
      <c r="L62" s="53"/>
    </row>
    <row r="63" spans="1:13" s="126" customFormat="1" ht="18" customHeight="1">
      <c r="A63" s="134"/>
      <c r="B63" s="135"/>
      <c r="C63" s="136" t="s">
        <v>48</v>
      </c>
      <c r="D63" s="136"/>
      <c r="E63" s="136"/>
      <c r="F63" s="136"/>
      <c r="G63" s="136"/>
      <c r="H63" s="136"/>
      <c r="I63" s="136"/>
      <c r="J63" s="136"/>
      <c r="K63" s="136"/>
      <c r="L63" s="137"/>
      <c r="M63" s="127"/>
    </row>
  </sheetData>
  <sheetProtection/>
  <mergeCells count="60">
    <mergeCell ref="M2:M10"/>
    <mergeCell ref="M55:M58"/>
    <mergeCell ref="B59:C59"/>
    <mergeCell ref="E55:K56"/>
    <mergeCell ref="M52:M54"/>
    <mergeCell ref="E45:G45"/>
    <mergeCell ref="E50:F50"/>
    <mergeCell ref="H50:J50"/>
    <mergeCell ref="G58:H58"/>
    <mergeCell ref="M44:M46"/>
    <mergeCell ref="B60:C60"/>
    <mergeCell ref="M24:M26"/>
    <mergeCell ref="L36:L38"/>
    <mergeCell ref="F38:H38"/>
    <mergeCell ref="E57:H57"/>
    <mergeCell ref="E46:G46"/>
    <mergeCell ref="H46:J46"/>
    <mergeCell ref="E48:J48"/>
    <mergeCell ref="M42:M43"/>
    <mergeCell ref="B40:C41"/>
    <mergeCell ref="M22:M23"/>
    <mergeCell ref="M40:M41"/>
    <mergeCell ref="M47:M50"/>
    <mergeCell ref="M33:M35"/>
    <mergeCell ref="E36:K37"/>
    <mergeCell ref="M36:M38"/>
    <mergeCell ref="B13:C13"/>
    <mergeCell ref="E19:K19"/>
    <mergeCell ref="B19:C19"/>
    <mergeCell ref="M12:M13"/>
    <mergeCell ref="B14:C14"/>
    <mergeCell ref="E15:K16"/>
    <mergeCell ref="M15:M16"/>
    <mergeCell ref="D33:D35"/>
    <mergeCell ref="B21:C21"/>
    <mergeCell ref="B33:B35"/>
    <mergeCell ref="B39:C39"/>
    <mergeCell ref="D40:D41"/>
    <mergeCell ref="D24:D26"/>
    <mergeCell ref="C33:C35"/>
    <mergeCell ref="H4:K4"/>
    <mergeCell ref="C3:E3"/>
    <mergeCell ref="C24:C26"/>
    <mergeCell ref="F7:K7"/>
    <mergeCell ref="B10:K10"/>
    <mergeCell ref="B5:K5"/>
    <mergeCell ref="B11:K11"/>
    <mergeCell ref="B20:C20"/>
    <mergeCell ref="B15:B16"/>
    <mergeCell ref="E14:K14"/>
    <mergeCell ref="B1:C1"/>
    <mergeCell ref="E31:G31"/>
    <mergeCell ref="E24:J24"/>
    <mergeCell ref="E28:J28"/>
    <mergeCell ref="B6:K6"/>
    <mergeCell ref="F8:K8"/>
    <mergeCell ref="F9:K9"/>
    <mergeCell ref="E13:K13"/>
    <mergeCell ref="B2:K2"/>
    <mergeCell ref="H3:K3"/>
  </mergeCells>
  <printOptions horizontalCentered="1"/>
  <pageMargins left="0.4330708661417323" right="0.4330708661417323" top="0.7874015748031497" bottom="0.3937007874015748" header="0.5118110236220472" footer="0.1968503937007874"/>
  <pageSetup firstPageNumber="36" useFirstPageNumber="1" horizontalDpi="600" verticalDpi="600" orientation="landscape" paperSize="9" scale="88" r:id="rId2"/>
  <headerFooter alignWithMargins="0">
    <oddFooter>&amp;C－60,61－</oddFooter>
  </headerFooter>
  <rowBreaks count="1" manualBreakCount="1">
    <brk id="26"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3"/>
  <sheetViews>
    <sheetView zoomScaleSheetLayoutView="110" workbookViewId="0" topLeftCell="A10">
      <selection activeCell="D21" sqref="D21"/>
    </sheetView>
  </sheetViews>
  <sheetFormatPr defaultColWidth="9.00390625" defaultRowHeight="13.5"/>
  <cols>
    <col min="1" max="1" width="1.875" style="43" customWidth="1"/>
    <col min="2" max="2" width="3.00390625" style="93" customWidth="1"/>
    <col min="3" max="3" width="26.125" style="43" customWidth="1"/>
    <col min="4" max="4" width="12.00390625" style="43" customWidth="1"/>
    <col min="5" max="5" width="10.00390625" style="43" customWidth="1"/>
    <col min="6" max="6" width="3.125" style="43" customWidth="1"/>
    <col min="7" max="7" width="2.875" style="43" customWidth="1"/>
    <col min="8" max="8" width="6.50390625" style="43" customWidth="1"/>
    <col min="9" max="9" width="3.375" style="43" customWidth="1"/>
    <col min="10" max="10" width="6.625" style="43" customWidth="1"/>
    <col min="11" max="11" width="15.875" style="43" customWidth="1"/>
    <col min="12" max="12" width="2.875" style="43" customWidth="1"/>
    <col min="13" max="13" width="49.50390625" style="74" customWidth="1"/>
    <col min="14" max="14" width="9.875" style="43" bestFit="1" customWidth="1"/>
    <col min="15" max="15" width="10.125" style="43" bestFit="1" customWidth="1"/>
    <col min="16" max="16384" width="9.00390625" style="43" customWidth="1"/>
  </cols>
  <sheetData>
    <row r="1" spans="2:11" ht="25.5" customHeight="1" thickBot="1">
      <c r="B1" s="140" t="s">
        <v>65</v>
      </c>
      <c r="C1" s="140"/>
      <c r="D1" s="44"/>
      <c r="E1" s="44"/>
      <c r="F1" s="44"/>
      <c r="G1" s="44"/>
      <c r="H1" s="44"/>
      <c r="I1" s="44"/>
      <c r="J1" s="44"/>
      <c r="K1" s="44"/>
    </row>
    <row r="2" spans="1:13" ht="19.5" customHeight="1">
      <c r="A2" s="45"/>
      <c r="B2" s="150" t="s">
        <v>90</v>
      </c>
      <c r="C2" s="150"/>
      <c r="D2" s="150"/>
      <c r="E2" s="150"/>
      <c r="F2" s="150"/>
      <c r="G2" s="150"/>
      <c r="H2" s="150"/>
      <c r="I2" s="150"/>
      <c r="J2" s="150"/>
      <c r="K2" s="150"/>
      <c r="L2" s="46"/>
      <c r="M2" s="222" t="s">
        <v>91</v>
      </c>
    </row>
    <row r="3" spans="1:13" s="51" customFormat="1" ht="16.5" customHeight="1">
      <c r="A3" s="47"/>
      <c r="B3" s="49"/>
      <c r="C3" s="153"/>
      <c r="D3" s="153"/>
      <c r="E3" s="153"/>
      <c r="F3" s="48"/>
      <c r="G3" s="48"/>
      <c r="H3" s="151" t="s">
        <v>30</v>
      </c>
      <c r="I3" s="151"/>
      <c r="J3" s="151"/>
      <c r="K3" s="151"/>
      <c r="L3" s="50"/>
      <c r="M3" s="223"/>
    </row>
    <row r="4" spans="1:13" s="51" customFormat="1" ht="15" customHeight="1">
      <c r="A4" s="47"/>
      <c r="B4" s="49"/>
      <c r="C4" s="48"/>
      <c r="D4" s="48"/>
      <c r="E4" s="48"/>
      <c r="F4" s="48"/>
      <c r="G4" s="48"/>
      <c r="H4" s="152" t="s">
        <v>29</v>
      </c>
      <c r="I4" s="152"/>
      <c r="J4" s="152"/>
      <c r="K4" s="152"/>
      <c r="L4" s="50"/>
      <c r="M4" s="223"/>
    </row>
    <row r="5" spans="1:13" s="51" customFormat="1" ht="18" customHeight="1">
      <c r="A5" s="47"/>
      <c r="B5" s="147" t="s">
        <v>89</v>
      </c>
      <c r="C5" s="147"/>
      <c r="D5" s="147"/>
      <c r="E5" s="147"/>
      <c r="F5" s="147"/>
      <c r="G5" s="147"/>
      <c r="H5" s="147"/>
      <c r="I5" s="147"/>
      <c r="J5" s="147"/>
      <c r="K5" s="147"/>
      <c r="L5" s="50"/>
      <c r="M5" s="223"/>
    </row>
    <row r="6" spans="1:13" s="51" customFormat="1" ht="15.75" customHeight="1">
      <c r="A6" s="47"/>
      <c r="B6" s="147" t="s">
        <v>141</v>
      </c>
      <c r="C6" s="147"/>
      <c r="D6" s="147"/>
      <c r="E6" s="147"/>
      <c r="F6" s="147"/>
      <c r="G6" s="147"/>
      <c r="H6" s="147"/>
      <c r="I6" s="147"/>
      <c r="J6" s="147"/>
      <c r="K6" s="147"/>
      <c r="L6" s="50"/>
      <c r="M6" s="223"/>
    </row>
    <row r="7" spans="1:13" s="51" customFormat="1" ht="15.75" customHeight="1">
      <c r="A7" s="47"/>
      <c r="B7" s="49"/>
      <c r="C7" s="37"/>
      <c r="D7" s="37"/>
      <c r="E7" s="37"/>
      <c r="F7" s="147" t="s">
        <v>88</v>
      </c>
      <c r="G7" s="147"/>
      <c r="H7" s="147"/>
      <c r="I7" s="147"/>
      <c r="J7" s="147"/>
      <c r="K7" s="147"/>
      <c r="L7" s="50"/>
      <c r="M7" s="223"/>
    </row>
    <row r="8" spans="1:13" s="51" customFormat="1" ht="17.25" customHeight="1">
      <c r="A8" s="47"/>
      <c r="B8" s="49"/>
      <c r="C8" s="48"/>
      <c r="D8" s="48"/>
      <c r="E8" s="48"/>
      <c r="F8" s="147" t="s">
        <v>71</v>
      </c>
      <c r="G8" s="147"/>
      <c r="H8" s="147"/>
      <c r="I8" s="147"/>
      <c r="J8" s="147"/>
      <c r="K8" s="147"/>
      <c r="L8" s="50"/>
      <c r="M8" s="223"/>
    </row>
    <row r="9" spans="1:13" s="51" customFormat="1" ht="13.5" customHeight="1">
      <c r="A9" s="47"/>
      <c r="B9" s="49"/>
      <c r="C9" s="48"/>
      <c r="D9" s="48"/>
      <c r="E9" s="48"/>
      <c r="F9" s="147"/>
      <c r="G9" s="147"/>
      <c r="H9" s="147"/>
      <c r="I9" s="147"/>
      <c r="J9" s="147"/>
      <c r="K9" s="147"/>
      <c r="L9" s="50"/>
      <c r="M9" s="223"/>
    </row>
    <row r="10" spans="1:13" ht="9" customHeight="1" thickBot="1">
      <c r="A10" s="52"/>
      <c r="B10" s="49"/>
      <c r="C10" s="48"/>
      <c r="D10" s="48"/>
      <c r="E10" s="48"/>
      <c r="F10" s="48"/>
      <c r="G10" s="48"/>
      <c r="H10" s="41"/>
      <c r="I10" s="41"/>
      <c r="J10" s="41"/>
      <c r="K10" s="41"/>
      <c r="L10" s="53"/>
      <c r="M10" s="224"/>
    </row>
    <row r="11" spans="1:12" ht="34.5" customHeight="1">
      <c r="A11" s="52"/>
      <c r="B11" s="157" t="s">
        <v>106</v>
      </c>
      <c r="C11" s="157"/>
      <c r="D11" s="157"/>
      <c r="E11" s="157"/>
      <c r="F11" s="157"/>
      <c r="G11" s="157"/>
      <c r="H11" s="157"/>
      <c r="I11" s="157"/>
      <c r="J11" s="157"/>
      <c r="K11" s="157"/>
      <c r="L11" s="53"/>
    </row>
    <row r="12" spans="1:13" ht="9" customHeight="1">
      <c r="A12" s="52"/>
      <c r="B12" s="90"/>
      <c r="C12" s="38"/>
      <c r="D12" s="38"/>
      <c r="E12" s="38"/>
      <c r="F12" s="38"/>
      <c r="G12" s="38"/>
      <c r="H12" s="38"/>
      <c r="I12" s="38"/>
      <c r="J12" s="38"/>
      <c r="K12" s="38"/>
      <c r="L12" s="106"/>
      <c r="M12" s="219" t="s">
        <v>32</v>
      </c>
    </row>
    <row r="13" spans="1:13" ht="25.5" customHeight="1">
      <c r="A13" s="52"/>
      <c r="B13" s="158" t="s">
        <v>80</v>
      </c>
      <c r="C13" s="158"/>
      <c r="D13" s="158"/>
      <c r="E13" s="158"/>
      <c r="F13" s="158"/>
      <c r="G13" s="158"/>
      <c r="H13" s="158"/>
      <c r="I13" s="158"/>
      <c r="J13" s="158"/>
      <c r="K13" s="158"/>
      <c r="L13" s="106"/>
      <c r="M13" s="220"/>
    </row>
    <row r="14" spans="1:13" ht="5.25" customHeight="1">
      <c r="A14" s="52"/>
      <c r="B14" s="98"/>
      <c r="C14" s="42"/>
      <c r="D14" s="42"/>
      <c r="E14" s="42"/>
      <c r="F14" s="42"/>
      <c r="G14" s="42"/>
      <c r="H14" s="42"/>
      <c r="I14" s="42"/>
      <c r="J14" s="42"/>
      <c r="K14" s="41"/>
      <c r="L14" s="106"/>
      <c r="M14" s="221"/>
    </row>
    <row r="15" spans="1:13" ht="14.25" customHeight="1">
      <c r="A15" s="52"/>
      <c r="B15" s="98"/>
      <c r="C15" s="42"/>
      <c r="D15" s="42"/>
      <c r="E15" s="42"/>
      <c r="F15" s="42"/>
      <c r="G15" s="42"/>
      <c r="H15" s="42"/>
      <c r="I15" s="42"/>
      <c r="J15" s="42"/>
      <c r="K15" s="41"/>
      <c r="L15" s="106"/>
      <c r="M15" s="139"/>
    </row>
    <row r="16" spans="1:13" ht="14.25" customHeight="1">
      <c r="A16" s="52"/>
      <c r="B16" s="157" t="s">
        <v>147</v>
      </c>
      <c r="C16" s="157"/>
      <c r="D16" s="42" t="s">
        <v>148</v>
      </c>
      <c r="E16" s="42"/>
      <c r="F16" s="42"/>
      <c r="G16" s="42"/>
      <c r="H16" s="42"/>
      <c r="I16" s="42"/>
      <c r="J16" s="42"/>
      <c r="K16" s="41"/>
      <c r="L16" s="106"/>
      <c r="M16" s="139"/>
    </row>
    <row r="17" spans="1:13" ht="14.25" customHeight="1">
      <c r="A17" s="52"/>
      <c r="B17" s="42"/>
      <c r="C17" s="42"/>
      <c r="D17" s="42"/>
      <c r="E17" s="42"/>
      <c r="F17" s="42"/>
      <c r="G17" s="42"/>
      <c r="H17" s="42"/>
      <c r="I17" s="42"/>
      <c r="J17" s="42"/>
      <c r="K17" s="41"/>
      <c r="L17" s="106"/>
      <c r="M17" s="139"/>
    </row>
    <row r="18" spans="1:13" ht="15" customHeight="1" thickBot="1">
      <c r="A18" s="52"/>
      <c r="B18" s="240" t="s">
        <v>146</v>
      </c>
      <c r="C18" s="240"/>
      <c r="D18" s="42"/>
      <c r="E18" s="42"/>
      <c r="F18" s="42"/>
      <c r="G18" s="42"/>
      <c r="H18" s="42"/>
      <c r="I18" s="42"/>
      <c r="J18" s="42"/>
      <c r="K18" s="110" t="s">
        <v>43</v>
      </c>
      <c r="L18" s="53"/>
      <c r="M18" s="107"/>
    </row>
    <row r="19" spans="1:13" s="51" customFormat="1" ht="36" customHeight="1" thickBot="1">
      <c r="A19" s="47"/>
      <c r="B19" s="180" t="s">
        <v>14</v>
      </c>
      <c r="C19" s="178"/>
      <c r="D19" s="77" t="s">
        <v>33</v>
      </c>
      <c r="E19" s="178" t="s">
        <v>45</v>
      </c>
      <c r="F19" s="178"/>
      <c r="G19" s="178"/>
      <c r="H19" s="178"/>
      <c r="I19" s="178"/>
      <c r="J19" s="178"/>
      <c r="K19" s="179"/>
      <c r="L19" s="50"/>
      <c r="M19" s="75"/>
    </row>
    <row r="20" spans="1:13" ht="18.75" customHeight="1" thickBot="1" thickTop="1">
      <c r="A20" s="52"/>
      <c r="B20" s="159" t="s">
        <v>5</v>
      </c>
      <c r="C20" s="160"/>
      <c r="D20" s="82">
        <f>D21+D40</f>
        <v>1374694</v>
      </c>
      <c r="E20" s="237"/>
      <c r="F20" s="238"/>
      <c r="G20" s="238"/>
      <c r="H20" s="238"/>
      <c r="I20" s="238"/>
      <c r="J20" s="238"/>
      <c r="K20" s="239"/>
      <c r="L20" s="53"/>
      <c r="M20" s="75"/>
    </row>
    <row r="21" spans="1:13" ht="29.25" customHeight="1" thickTop="1">
      <c r="A21" s="52"/>
      <c r="B21" s="168" t="s">
        <v>6</v>
      </c>
      <c r="C21" s="169"/>
      <c r="D21" s="86">
        <f>D22+D23+D24+D27+D32+D36</f>
        <v>1131607</v>
      </c>
      <c r="E21" s="87"/>
      <c r="F21" s="88"/>
      <c r="G21" s="88"/>
      <c r="H21" s="88"/>
      <c r="I21" s="88"/>
      <c r="J21" s="88"/>
      <c r="K21" s="89"/>
      <c r="L21" s="53"/>
      <c r="M21" s="225" t="s">
        <v>99</v>
      </c>
    </row>
    <row r="22" spans="1:13" s="51" customFormat="1" ht="21" customHeight="1">
      <c r="A22" s="47"/>
      <c r="B22" s="91" t="s">
        <v>36</v>
      </c>
      <c r="C22" s="11" t="s">
        <v>42</v>
      </c>
      <c r="D22" s="12">
        <f>+K22</f>
        <v>414000</v>
      </c>
      <c r="E22" s="13">
        <v>20700</v>
      </c>
      <c r="F22" s="14" t="s">
        <v>0</v>
      </c>
      <c r="G22" s="14" t="s">
        <v>25</v>
      </c>
      <c r="H22" s="15">
        <v>20</v>
      </c>
      <c r="I22" s="14" t="s">
        <v>1</v>
      </c>
      <c r="J22" s="16" t="s">
        <v>26</v>
      </c>
      <c r="K22" s="17">
        <f>+E22*H22</f>
        <v>414000</v>
      </c>
      <c r="L22" s="50"/>
      <c r="M22" s="226"/>
    </row>
    <row r="23" spans="1:13" s="51" customFormat="1" ht="21" customHeight="1">
      <c r="A23" s="47"/>
      <c r="B23" s="91" t="s">
        <v>37</v>
      </c>
      <c r="C23" s="10" t="s">
        <v>3</v>
      </c>
      <c r="D23" s="12">
        <f>+K23</f>
        <v>121500</v>
      </c>
      <c r="E23" s="13">
        <v>8100</v>
      </c>
      <c r="F23" s="14" t="s">
        <v>0</v>
      </c>
      <c r="G23" s="14" t="s">
        <v>25</v>
      </c>
      <c r="H23" s="15">
        <v>15</v>
      </c>
      <c r="I23" s="14" t="s">
        <v>1</v>
      </c>
      <c r="J23" s="16" t="s">
        <v>26</v>
      </c>
      <c r="K23" s="17">
        <f>+E23*H23</f>
        <v>121500</v>
      </c>
      <c r="L23" s="50"/>
      <c r="M23" s="227"/>
    </row>
    <row r="24" spans="1:13" s="51" customFormat="1" ht="33.75" customHeight="1">
      <c r="A24" s="47"/>
      <c r="B24" s="92"/>
      <c r="C24" s="154" t="s">
        <v>2</v>
      </c>
      <c r="D24" s="176">
        <f>K24+K25+K26</f>
        <v>445809</v>
      </c>
      <c r="E24" s="143" t="s">
        <v>68</v>
      </c>
      <c r="F24" s="144"/>
      <c r="G24" s="144"/>
      <c r="H24" s="144"/>
      <c r="I24" s="144"/>
      <c r="J24" s="144"/>
      <c r="K24" s="30">
        <v>380952</v>
      </c>
      <c r="L24" s="50"/>
      <c r="M24" s="225" t="s">
        <v>96</v>
      </c>
    </row>
    <row r="25" spans="1:13" s="51" customFormat="1" ht="33.75" customHeight="1">
      <c r="A25" s="47"/>
      <c r="B25" s="59" t="s">
        <v>38</v>
      </c>
      <c r="C25" s="155"/>
      <c r="D25" s="166"/>
      <c r="E25" s="1" t="s">
        <v>85</v>
      </c>
      <c r="F25" s="4"/>
      <c r="G25" s="4"/>
      <c r="H25" s="4"/>
      <c r="I25" s="4"/>
      <c r="J25" s="4"/>
      <c r="K25" s="21">
        <v>52381</v>
      </c>
      <c r="L25" s="50"/>
      <c r="M25" s="226"/>
    </row>
    <row r="26" spans="1:13" s="51" customFormat="1" ht="33.75" customHeight="1">
      <c r="A26" s="47"/>
      <c r="B26" s="60"/>
      <c r="C26" s="156"/>
      <c r="D26" s="167"/>
      <c r="E26" s="26" t="s">
        <v>69</v>
      </c>
      <c r="F26" s="5"/>
      <c r="G26" s="5"/>
      <c r="H26" s="5"/>
      <c r="I26" s="5"/>
      <c r="J26" s="3"/>
      <c r="K26" s="27">
        <v>12476</v>
      </c>
      <c r="L26" s="50"/>
      <c r="M26" s="227"/>
    </row>
    <row r="27" spans="1:13" s="51" customFormat="1" ht="15.75" customHeight="1">
      <c r="A27" s="47"/>
      <c r="B27" s="92" t="s">
        <v>39</v>
      </c>
      <c r="C27" s="18" t="s">
        <v>8</v>
      </c>
      <c r="D27" s="19">
        <f>SUM(D28:D31)</f>
        <v>57570</v>
      </c>
      <c r="E27" s="28"/>
      <c r="F27" s="29"/>
      <c r="G27" s="29"/>
      <c r="H27" s="29"/>
      <c r="I27" s="29"/>
      <c r="J27" s="29"/>
      <c r="K27" s="30"/>
      <c r="L27" s="50"/>
      <c r="M27" s="75"/>
    </row>
    <row r="28" spans="1:13" s="51" customFormat="1" ht="15.75" customHeight="1">
      <c r="A28" s="47"/>
      <c r="B28" s="59"/>
      <c r="C28" s="22" t="s">
        <v>11</v>
      </c>
      <c r="D28" s="23">
        <f>+K28</f>
        <v>25800</v>
      </c>
      <c r="E28" s="145" t="s">
        <v>115</v>
      </c>
      <c r="F28" s="146"/>
      <c r="G28" s="146"/>
      <c r="H28" s="146"/>
      <c r="I28" s="146"/>
      <c r="J28" s="146"/>
      <c r="K28" s="21">
        <v>25800</v>
      </c>
      <c r="L28" s="50"/>
      <c r="M28" s="75"/>
    </row>
    <row r="29" spans="1:13" s="51" customFormat="1" ht="15.75" customHeight="1">
      <c r="A29" s="47"/>
      <c r="B29" s="59"/>
      <c r="C29" s="69" t="s">
        <v>12</v>
      </c>
      <c r="D29" s="94">
        <v>12000</v>
      </c>
      <c r="E29" s="1" t="s">
        <v>116</v>
      </c>
      <c r="F29" s="4"/>
      <c r="G29" s="4"/>
      <c r="H29" s="4"/>
      <c r="I29" s="4"/>
      <c r="J29" s="4"/>
      <c r="K29" s="21">
        <v>12000</v>
      </c>
      <c r="L29" s="50"/>
      <c r="M29" s="75"/>
    </row>
    <row r="30" spans="1:13" s="51" customFormat="1" ht="15.75" customHeight="1">
      <c r="A30" s="47"/>
      <c r="B30" s="59"/>
      <c r="C30" s="69" t="s">
        <v>46</v>
      </c>
      <c r="D30" s="94">
        <v>10000</v>
      </c>
      <c r="E30" s="1" t="s">
        <v>117</v>
      </c>
      <c r="F30" s="4"/>
      <c r="G30" s="4"/>
      <c r="H30" s="4"/>
      <c r="I30" s="4"/>
      <c r="J30" s="4"/>
      <c r="K30" s="21">
        <v>10000</v>
      </c>
      <c r="L30" s="50"/>
      <c r="M30" s="75"/>
    </row>
    <row r="31" spans="1:13" s="51" customFormat="1" ht="15.75" customHeight="1">
      <c r="A31" s="47"/>
      <c r="B31" s="60"/>
      <c r="C31" s="24" t="s">
        <v>133</v>
      </c>
      <c r="D31" s="25">
        <f>+K31</f>
        <v>9770</v>
      </c>
      <c r="E31" s="141" t="s">
        <v>118</v>
      </c>
      <c r="F31" s="142"/>
      <c r="G31" s="142"/>
      <c r="H31" s="3"/>
      <c r="I31" s="3"/>
      <c r="J31" s="3"/>
      <c r="K31" s="27">
        <v>9770</v>
      </c>
      <c r="L31" s="50"/>
      <c r="M31" s="75"/>
    </row>
    <row r="32" spans="1:13" s="51" customFormat="1" ht="15.75" customHeight="1">
      <c r="A32" s="47"/>
      <c r="B32" s="92" t="s">
        <v>40</v>
      </c>
      <c r="C32" s="18" t="s">
        <v>9</v>
      </c>
      <c r="D32" s="19">
        <f>+D33</f>
        <v>8905</v>
      </c>
      <c r="E32" s="28"/>
      <c r="F32" s="29"/>
      <c r="G32" s="29"/>
      <c r="H32" s="29"/>
      <c r="I32" s="29"/>
      <c r="J32" s="29"/>
      <c r="K32" s="30"/>
      <c r="L32" s="50"/>
      <c r="M32" s="75"/>
    </row>
    <row r="33" spans="1:13" s="51" customFormat="1" ht="15" customHeight="1">
      <c r="A33" s="47"/>
      <c r="B33" s="170"/>
      <c r="C33" s="155" t="s">
        <v>13</v>
      </c>
      <c r="D33" s="166">
        <f>SUM(K33:K35)</f>
        <v>8905</v>
      </c>
      <c r="E33" s="1" t="s">
        <v>136</v>
      </c>
      <c r="F33" s="2"/>
      <c r="G33" s="2"/>
      <c r="H33" s="2"/>
      <c r="I33" s="2"/>
      <c r="J33" s="2"/>
      <c r="K33" s="21">
        <v>1905</v>
      </c>
      <c r="L33" s="50"/>
      <c r="M33" s="225" t="s">
        <v>94</v>
      </c>
    </row>
    <row r="34" spans="1:13" s="51" customFormat="1" ht="15" customHeight="1">
      <c r="A34" s="47"/>
      <c r="B34" s="170"/>
      <c r="C34" s="155"/>
      <c r="D34" s="166"/>
      <c r="E34" s="1" t="s">
        <v>119</v>
      </c>
      <c r="F34" s="2"/>
      <c r="G34" s="2"/>
      <c r="H34" s="2"/>
      <c r="I34" s="2"/>
      <c r="J34" s="2"/>
      <c r="K34" s="21">
        <v>6000</v>
      </c>
      <c r="L34" s="50"/>
      <c r="M34" s="226"/>
    </row>
    <row r="35" spans="1:13" s="51" customFormat="1" ht="15" customHeight="1">
      <c r="A35" s="47"/>
      <c r="B35" s="171"/>
      <c r="C35" s="156"/>
      <c r="D35" s="167"/>
      <c r="E35" s="26" t="s">
        <v>120</v>
      </c>
      <c r="F35" s="3"/>
      <c r="G35" s="3"/>
      <c r="H35" s="3"/>
      <c r="I35" s="3"/>
      <c r="J35" s="3"/>
      <c r="K35" s="27">
        <v>1000</v>
      </c>
      <c r="L35" s="50"/>
      <c r="M35" s="227"/>
    </row>
    <row r="36" spans="1:13" s="51" customFormat="1" ht="21" customHeight="1">
      <c r="A36" s="47"/>
      <c r="B36" s="92" t="s">
        <v>41</v>
      </c>
      <c r="C36" s="18" t="s">
        <v>10</v>
      </c>
      <c r="D36" s="19">
        <f>K38</f>
        <v>83823</v>
      </c>
      <c r="E36" s="196" t="s">
        <v>70</v>
      </c>
      <c r="F36" s="197"/>
      <c r="G36" s="197"/>
      <c r="H36" s="197"/>
      <c r="I36" s="197"/>
      <c r="J36" s="197"/>
      <c r="K36" s="198"/>
      <c r="L36" s="204"/>
      <c r="M36" s="225"/>
    </row>
    <row r="37" spans="1:13" s="51" customFormat="1" ht="21" customHeight="1">
      <c r="A37" s="47"/>
      <c r="B37" s="59"/>
      <c r="C37" s="22"/>
      <c r="D37" s="23"/>
      <c r="E37" s="199"/>
      <c r="F37" s="200"/>
      <c r="G37" s="200"/>
      <c r="H37" s="200"/>
      <c r="I37" s="200"/>
      <c r="J37" s="200"/>
      <c r="K37" s="201"/>
      <c r="L37" s="204"/>
      <c r="M37" s="226"/>
    </row>
    <row r="38" spans="1:13" ht="17.25" customHeight="1">
      <c r="A38" s="52"/>
      <c r="B38" s="60"/>
      <c r="C38" s="24"/>
      <c r="D38" s="58"/>
      <c r="E38" s="40"/>
      <c r="F38" s="205">
        <f>D22+D23+D24+D27+D32</f>
        <v>1047784</v>
      </c>
      <c r="G38" s="206"/>
      <c r="H38" s="206"/>
      <c r="I38" s="40" t="s">
        <v>27</v>
      </c>
      <c r="J38" s="38">
        <v>0.08</v>
      </c>
      <c r="K38" s="62">
        <f>ROUND(F38*0.08,0)</f>
        <v>83823</v>
      </c>
      <c r="L38" s="204"/>
      <c r="M38" s="227"/>
    </row>
    <row r="39" spans="1:13" ht="18" customHeight="1" thickBot="1">
      <c r="A39" s="52"/>
      <c r="B39" s="172" t="s">
        <v>16</v>
      </c>
      <c r="C39" s="173"/>
      <c r="D39" s="63">
        <f>D22+D23+D24+D27+D32+D36+D37</f>
        <v>1131607</v>
      </c>
      <c r="E39" s="228"/>
      <c r="F39" s="229"/>
      <c r="G39" s="229"/>
      <c r="H39" s="229"/>
      <c r="I39" s="229"/>
      <c r="J39" s="229"/>
      <c r="K39" s="230"/>
      <c r="L39" s="53"/>
      <c r="M39" s="75"/>
    </row>
    <row r="40" spans="1:13" s="51" customFormat="1" ht="11.25" customHeight="1" thickTop="1">
      <c r="A40" s="47"/>
      <c r="B40" s="210" t="s">
        <v>17</v>
      </c>
      <c r="C40" s="211"/>
      <c r="D40" s="174">
        <f>D57</f>
        <v>243087</v>
      </c>
      <c r="E40" s="79"/>
      <c r="F40" s="80"/>
      <c r="G40" s="80"/>
      <c r="H40" s="80"/>
      <c r="I40" s="80"/>
      <c r="J40" s="80"/>
      <c r="K40" s="81"/>
      <c r="L40" s="50"/>
      <c r="M40" s="75"/>
    </row>
    <row r="41" spans="1:13" s="51" customFormat="1" ht="11.25" customHeight="1">
      <c r="A41" s="47"/>
      <c r="B41" s="212"/>
      <c r="C41" s="213"/>
      <c r="D41" s="175"/>
      <c r="E41" s="26"/>
      <c r="F41" s="5"/>
      <c r="G41" s="5"/>
      <c r="H41" s="5"/>
      <c r="I41" s="5"/>
      <c r="J41" s="5"/>
      <c r="K41" s="27"/>
      <c r="L41" s="50"/>
      <c r="M41" s="75"/>
    </row>
    <row r="42" spans="1:13" s="51" customFormat="1" ht="39" customHeight="1">
      <c r="A42" s="47"/>
      <c r="B42" s="91" t="s">
        <v>36</v>
      </c>
      <c r="C42" s="11" t="s">
        <v>42</v>
      </c>
      <c r="D42" s="12">
        <f>K42</f>
        <v>103500</v>
      </c>
      <c r="E42" s="13">
        <v>20700</v>
      </c>
      <c r="F42" s="14" t="s">
        <v>0</v>
      </c>
      <c r="G42" s="14" t="s">
        <v>25</v>
      </c>
      <c r="H42" s="15">
        <v>5</v>
      </c>
      <c r="I42" s="14" t="s">
        <v>1</v>
      </c>
      <c r="J42" s="14"/>
      <c r="K42" s="17">
        <f>E42*H42</f>
        <v>103500</v>
      </c>
      <c r="L42" s="50"/>
      <c r="M42" s="225" t="s">
        <v>99</v>
      </c>
    </row>
    <row r="43" spans="1:13" s="51" customFormat="1" ht="39" customHeight="1">
      <c r="A43" s="47"/>
      <c r="B43" s="59" t="s">
        <v>37</v>
      </c>
      <c r="C43" s="10" t="s">
        <v>3</v>
      </c>
      <c r="D43" s="23">
        <f>K43</f>
        <v>0</v>
      </c>
      <c r="E43" s="33"/>
      <c r="F43" s="34"/>
      <c r="G43" s="34"/>
      <c r="H43" s="34"/>
      <c r="I43" s="34"/>
      <c r="J43" s="34"/>
      <c r="K43" s="17">
        <v>0</v>
      </c>
      <c r="L43" s="50"/>
      <c r="M43" s="227"/>
    </row>
    <row r="44" spans="1:13" s="51" customFormat="1" ht="33" customHeight="1">
      <c r="A44" s="47"/>
      <c r="B44" s="92" t="s">
        <v>38</v>
      </c>
      <c r="C44" s="22" t="s">
        <v>18</v>
      </c>
      <c r="D44" s="19">
        <f>K44+K45+K46</f>
        <v>54286</v>
      </c>
      <c r="E44" s="31" t="s">
        <v>73</v>
      </c>
      <c r="F44" s="76"/>
      <c r="G44" s="76"/>
      <c r="H44" s="76"/>
      <c r="I44" s="76"/>
      <c r="J44" s="4"/>
      <c r="K44" s="21">
        <v>54286</v>
      </c>
      <c r="L44" s="50"/>
      <c r="M44" s="225" t="s">
        <v>97</v>
      </c>
    </row>
    <row r="45" spans="1:13" s="51" customFormat="1" ht="29.25" customHeight="1">
      <c r="A45" s="47"/>
      <c r="B45" s="59"/>
      <c r="C45" s="22"/>
      <c r="D45" s="23"/>
      <c r="E45" s="207"/>
      <c r="F45" s="208"/>
      <c r="G45" s="208"/>
      <c r="H45" s="40"/>
      <c r="I45" s="40"/>
      <c r="J45" s="2"/>
      <c r="K45" s="21"/>
      <c r="L45" s="50"/>
      <c r="M45" s="226"/>
    </row>
    <row r="46" spans="1:13" s="51" customFormat="1" ht="29.25" customHeight="1">
      <c r="A46" s="47"/>
      <c r="B46" s="60"/>
      <c r="C46" s="22"/>
      <c r="D46" s="23"/>
      <c r="E46" s="209"/>
      <c r="F46" s="206"/>
      <c r="G46" s="206"/>
      <c r="H46" s="142"/>
      <c r="I46" s="142"/>
      <c r="J46" s="142"/>
      <c r="K46" s="27"/>
      <c r="L46" s="50"/>
      <c r="M46" s="227"/>
    </row>
    <row r="47" spans="1:13" s="51" customFormat="1" ht="13.5" customHeight="1">
      <c r="A47" s="47"/>
      <c r="B47" s="92" t="s">
        <v>39</v>
      </c>
      <c r="C47" s="18" t="s">
        <v>19</v>
      </c>
      <c r="D47" s="19">
        <f>D48+D49</f>
        <v>49200</v>
      </c>
      <c r="E47" s="20"/>
      <c r="F47" s="29"/>
      <c r="G47" s="29"/>
      <c r="H47" s="29"/>
      <c r="I47" s="29"/>
      <c r="J47" s="29"/>
      <c r="K47" s="30"/>
      <c r="L47" s="50"/>
      <c r="M47" s="75"/>
    </row>
    <row r="48" spans="1:13" s="51" customFormat="1" ht="13.5" customHeight="1">
      <c r="A48" s="47"/>
      <c r="B48" s="59"/>
      <c r="C48" s="22" t="s">
        <v>20</v>
      </c>
      <c r="D48" s="23">
        <f>K48</f>
        <v>9200</v>
      </c>
      <c r="E48" s="146" t="s">
        <v>115</v>
      </c>
      <c r="F48" s="146"/>
      <c r="G48" s="146"/>
      <c r="H48" s="146"/>
      <c r="I48" s="146"/>
      <c r="J48" s="146"/>
      <c r="K48" s="21">
        <v>9200</v>
      </c>
      <c r="L48" s="50"/>
      <c r="M48" s="75"/>
    </row>
    <row r="49" spans="1:15" s="51" customFormat="1" ht="13.5" customHeight="1">
      <c r="A49" s="47"/>
      <c r="B49" s="60"/>
      <c r="C49" s="24" t="s">
        <v>21</v>
      </c>
      <c r="D49" s="25">
        <f>K49</f>
        <v>40000</v>
      </c>
      <c r="E49" s="231" t="s">
        <v>137</v>
      </c>
      <c r="F49" s="231"/>
      <c r="G49" s="231"/>
      <c r="H49" s="232" t="s">
        <v>49</v>
      </c>
      <c r="I49" s="206"/>
      <c r="J49" s="206"/>
      <c r="K49" s="27">
        <v>40000</v>
      </c>
      <c r="L49" s="50"/>
      <c r="M49" s="75"/>
      <c r="O49" s="57"/>
    </row>
    <row r="50" spans="1:15" s="51" customFormat="1" ht="16.5" customHeight="1">
      <c r="A50" s="47"/>
      <c r="B50" s="92" t="s">
        <v>40</v>
      </c>
      <c r="C50" s="18" t="s">
        <v>9</v>
      </c>
      <c r="D50" s="19">
        <f>D51</f>
        <v>18095</v>
      </c>
      <c r="E50" s="29"/>
      <c r="F50" s="29"/>
      <c r="G50" s="29"/>
      <c r="H50" s="29"/>
      <c r="I50" s="29"/>
      <c r="J50" s="29"/>
      <c r="K50" s="30"/>
      <c r="L50" s="50"/>
      <c r="M50" s="225" t="s">
        <v>94</v>
      </c>
      <c r="O50" s="57"/>
    </row>
    <row r="51" spans="1:15" s="51" customFormat="1" ht="16.5" customHeight="1">
      <c r="A51" s="47"/>
      <c r="B51" s="59"/>
      <c r="C51" s="22" t="s">
        <v>22</v>
      </c>
      <c r="D51" s="23">
        <f>K51+K52</f>
        <v>18095</v>
      </c>
      <c r="E51" s="4" t="s">
        <v>72</v>
      </c>
      <c r="F51" s="2"/>
      <c r="G51" s="2"/>
      <c r="H51" s="2"/>
      <c r="I51" s="2" t="s">
        <v>25</v>
      </c>
      <c r="J51" s="4" t="s">
        <v>50</v>
      </c>
      <c r="K51" s="21">
        <v>6095</v>
      </c>
      <c r="L51" s="50"/>
      <c r="M51" s="226"/>
      <c r="O51" s="57"/>
    </row>
    <row r="52" spans="1:15" s="51" customFormat="1" ht="16.5" customHeight="1">
      <c r="A52" s="47"/>
      <c r="B52" s="60"/>
      <c r="C52" s="24"/>
      <c r="D52" s="25"/>
      <c r="E52" s="5" t="s">
        <v>126</v>
      </c>
      <c r="F52" s="3"/>
      <c r="G52" s="3"/>
      <c r="H52" s="3" t="s">
        <v>108</v>
      </c>
      <c r="I52" s="3" t="s">
        <v>25</v>
      </c>
      <c r="J52" s="5" t="s">
        <v>24</v>
      </c>
      <c r="K52" s="27">
        <v>12000</v>
      </c>
      <c r="L52" s="50"/>
      <c r="M52" s="226"/>
      <c r="O52" s="57"/>
    </row>
    <row r="53" spans="1:13" s="51" customFormat="1" ht="15" customHeight="1">
      <c r="A53" s="47"/>
      <c r="B53" s="59" t="s">
        <v>41</v>
      </c>
      <c r="C53" s="22" t="s">
        <v>10</v>
      </c>
      <c r="D53" s="68">
        <f>K56</f>
        <v>18006</v>
      </c>
      <c r="E53" s="199" t="s">
        <v>109</v>
      </c>
      <c r="F53" s="200"/>
      <c r="G53" s="200"/>
      <c r="H53" s="200"/>
      <c r="I53" s="200"/>
      <c r="J53" s="200"/>
      <c r="K53" s="201"/>
      <c r="L53" s="50"/>
      <c r="M53" s="225"/>
    </row>
    <row r="54" spans="1:13" ht="15" customHeight="1">
      <c r="A54" s="52"/>
      <c r="B54" s="59"/>
      <c r="C54" s="69"/>
      <c r="D54" s="68"/>
      <c r="E54" s="199"/>
      <c r="F54" s="200"/>
      <c r="G54" s="200"/>
      <c r="H54" s="200"/>
      <c r="I54" s="200"/>
      <c r="J54" s="200"/>
      <c r="K54" s="201"/>
      <c r="L54" s="53"/>
      <c r="M54" s="226"/>
    </row>
    <row r="55" spans="1:13" ht="6" customHeight="1">
      <c r="A55" s="52"/>
      <c r="B55" s="59"/>
      <c r="C55" s="69"/>
      <c r="D55" s="68"/>
      <c r="E55" s="207"/>
      <c r="F55" s="208"/>
      <c r="G55" s="208"/>
      <c r="H55" s="208"/>
      <c r="I55" s="40"/>
      <c r="J55" s="40"/>
      <c r="K55" s="62"/>
      <c r="L55" s="53"/>
      <c r="M55" s="226"/>
    </row>
    <row r="56" spans="1:13" ht="16.5" customHeight="1">
      <c r="A56" s="52"/>
      <c r="B56" s="60"/>
      <c r="C56" s="36"/>
      <c r="D56" s="58"/>
      <c r="E56" s="67"/>
      <c r="F56" s="61"/>
      <c r="G56" s="205">
        <f>D42+D43+D44+D47+D50</f>
        <v>225081</v>
      </c>
      <c r="H56" s="206"/>
      <c r="I56" s="61" t="s">
        <v>27</v>
      </c>
      <c r="J56" s="70">
        <v>0.08</v>
      </c>
      <c r="K56" s="62">
        <f>ROUND(G56*0.08,0)</f>
        <v>18006</v>
      </c>
      <c r="L56" s="53"/>
      <c r="M56" s="227"/>
    </row>
    <row r="57" spans="1:13" ht="21" customHeight="1" thickBot="1">
      <c r="A57" s="52"/>
      <c r="B57" s="217" t="s">
        <v>16</v>
      </c>
      <c r="C57" s="218"/>
      <c r="D57" s="101">
        <f>D42+D43+D44+D47+D50+D53</f>
        <v>243087</v>
      </c>
      <c r="E57" s="228"/>
      <c r="F57" s="229"/>
      <c r="G57" s="229"/>
      <c r="H57" s="229"/>
      <c r="I57" s="229"/>
      <c r="J57" s="229"/>
      <c r="K57" s="230"/>
      <c r="L57" s="53"/>
      <c r="M57" s="75"/>
    </row>
    <row r="58" spans="1:13" s="56" customFormat="1" ht="24" customHeight="1" thickBot="1" thickTop="1">
      <c r="A58" s="54"/>
      <c r="B58" s="233" t="s">
        <v>82</v>
      </c>
      <c r="C58" s="234"/>
      <c r="D58" s="104">
        <f>D57+D39</f>
        <v>1374694</v>
      </c>
      <c r="E58" s="235" t="s">
        <v>107</v>
      </c>
      <c r="F58" s="235"/>
      <c r="G58" s="235"/>
      <c r="H58" s="235"/>
      <c r="I58" s="235"/>
      <c r="J58" s="235"/>
      <c r="K58" s="236"/>
      <c r="L58" s="55"/>
      <c r="M58" s="74"/>
    </row>
    <row r="59" spans="1:13" s="56" customFormat="1" ht="12" customHeight="1">
      <c r="A59" s="54"/>
      <c r="B59" s="95"/>
      <c r="C59" s="39"/>
      <c r="D59" s="96"/>
      <c r="E59" s="97"/>
      <c r="F59" s="97"/>
      <c r="G59" s="97"/>
      <c r="H59" s="97"/>
      <c r="I59" s="97"/>
      <c r="J59" s="97"/>
      <c r="K59" s="97"/>
      <c r="L59" s="55"/>
      <c r="M59" s="74"/>
    </row>
    <row r="60" spans="1:13" ht="15" customHeight="1">
      <c r="A60" s="52"/>
      <c r="B60" s="98" t="s">
        <v>67</v>
      </c>
      <c r="C60" s="42" t="s">
        <v>47</v>
      </c>
      <c r="D60" s="42"/>
      <c r="E60" s="42"/>
      <c r="F60" s="42"/>
      <c r="G60" s="42"/>
      <c r="H60" s="42"/>
      <c r="I60" s="42"/>
      <c r="J60" s="42"/>
      <c r="K60" s="42"/>
      <c r="L60" s="53"/>
      <c r="M60" s="118"/>
    </row>
    <row r="61" spans="1:13" s="126" customFormat="1" ht="15" customHeight="1">
      <c r="A61" s="134"/>
      <c r="B61" s="135"/>
      <c r="C61" s="136" t="s">
        <v>48</v>
      </c>
      <c r="D61" s="136"/>
      <c r="E61" s="136"/>
      <c r="F61" s="136"/>
      <c r="G61" s="136"/>
      <c r="H61" s="136"/>
      <c r="I61" s="136"/>
      <c r="J61" s="136"/>
      <c r="K61" s="136"/>
      <c r="L61" s="137"/>
      <c r="M61" s="138"/>
    </row>
    <row r="62" ht="14.25">
      <c r="M62" s="118"/>
    </row>
    <row r="63" ht="14.25">
      <c r="M63" s="118"/>
    </row>
  </sheetData>
  <sheetProtection/>
  <mergeCells count="57">
    <mergeCell ref="F8:K8"/>
    <mergeCell ref="F9:K9"/>
    <mergeCell ref="E20:K20"/>
    <mergeCell ref="B20:C20"/>
    <mergeCell ref="B6:K6"/>
    <mergeCell ref="G56:H56"/>
    <mergeCell ref="B18:C18"/>
    <mergeCell ref="B16:C16"/>
    <mergeCell ref="M50:M52"/>
    <mergeCell ref="B21:C21"/>
    <mergeCell ref="C24:C26"/>
    <mergeCell ref="D24:D26"/>
    <mergeCell ref="M42:M43"/>
    <mergeCell ref="M44:M46"/>
    <mergeCell ref="E45:G45"/>
    <mergeCell ref="E46:G46"/>
    <mergeCell ref="H46:J46"/>
    <mergeCell ref="B58:C58"/>
    <mergeCell ref="E58:K58"/>
    <mergeCell ref="E28:J28"/>
    <mergeCell ref="E31:G31"/>
    <mergeCell ref="B57:C57"/>
    <mergeCell ref="E53:K54"/>
    <mergeCell ref="E39:K39"/>
    <mergeCell ref="D33:D35"/>
    <mergeCell ref="B39:C39"/>
    <mergeCell ref="E55:H55"/>
    <mergeCell ref="B1:C1"/>
    <mergeCell ref="B2:K2"/>
    <mergeCell ref="B19:C19"/>
    <mergeCell ref="E19:K19"/>
    <mergeCell ref="B5:K5"/>
    <mergeCell ref="B40:C41"/>
    <mergeCell ref="H3:K3"/>
    <mergeCell ref="H4:K4"/>
    <mergeCell ref="B13:K13"/>
    <mergeCell ref="F38:H38"/>
    <mergeCell ref="E57:K57"/>
    <mergeCell ref="E24:J24"/>
    <mergeCell ref="E48:J48"/>
    <mergeCell ref="E49:G49"/>
    <mergeCell ref="H49:J49"/>
    <mergeCell ref="M53:M56"/>
    <mergeCell ref="M24:M26"/>
    <mergeCell ref="M33:M35"/>
    <mergeCell ref="L36:L38"/>
    <mergeCell ref="M36:M38"/>
    <mergeCell ref="C3:E3"/>
    <mergeCell ref="D40:D41"/>
    <mergeCell ref="M12:M14"/>
    <mergeCell ref="E36:K37"/>
    <mergeCell ref="B11:K11"/>
    <mergeCell ref="F7:K7"/>
    <mergeCell ref="B33:B35"/>
    <mergeCell ref="C33:C35"/>
    <mergeCell ref="M2:M10"/>
    <mergeCell ref="M21:M23"/>
  </mergeCells>
  <printOptions horizontalCentered="1"/>
  <pageMargins left="0.31496062992125984" right="0.2755905511811024" top="0.8267716535433072" bottom="0.4330708661417323" header="0.5118110236220472" footer="0.2362204724409449"/>
  <pageSetup firstPageNumber="38" useFirstPageNumber="1" fitToWidth="0" fitToHeight="1" horizontalDpi="600" verticalDpi="600" orientation="portrait" paperSize="9" scale="67" r:id="rId2"/>
  <headerFooter alignWithMargins="0">
    <oddFooter>&amp;C－62,63－</oddFooter>
  </headerFooter>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O65"/>
  <sheetViews>
    <sheetView view="pageBreakPreview" zoomScaleSheetLayoutView="100" workbookViewId="0" topLeftCell="A1">
      <selection activeCell="K62" sqref="K62"/>
    </sheetView>
  </sheetViews>
  <sheetFormatPr defaultColWidth="9.00390625" defaultRowHeight="13.5"/>
  <cols>
    <col min="1" max="1" width="1.875" style="43" customWidth="1"/>
    <col min="2" max="2" width="3.00390625" style="93" customWidth="1"/>
    <col min="3" max="3" width="26.125" style="43" customWidth="1"/>
    <col min="4" max="4" width="12.00390625" style="43" customWidth="1"/>
    <col min="5" max="5" width="10.00390625" style="43" customWidth="1"/>
    <col min="6" max="6" width="3.125" style="43" customWidth="1"/>
    <col min="7" max="7" width="2.875" style="43" customWidth="1"/>
    <col min="8" max="8" width="6.50390625" style="43" customWidth="1"/>
    <col min="9" max="9" width="3.375" style="43" customWidth="1"/>
    <col min="10" max="10" width="7.50390625" style="43" customWidth="1"/>
    <col min="11" max="11" width="14.875" style="43" customWidth="1"/>
    <col min="12" max="12" width="2.875" style="43" customWidth="1"/>
    <col min="13" max="13" width="61.50390625" style="74" customWidth="1"/>
    <col min="14" max="14" width="9.875" style="43" bestFit="1" customWidth="1"/>
    <col min="15" max="15" width="10.125" style="43" bestFit="1" customWidth="1"/>
    <col min="16" max="16384" width="9.00390625" style="43" customWidth="1"/>
  </cols>
  <sheetData>
    <row r="1" spans="2:11" ht="22.5" customHeight="1" thickBot="1">
      <c r="B1" s="140" t="s">
        <v>77</v>
      </c>
      <c r="C1" s="140"/>
      <c r="D1" s="44"/>
      <c r="E1" s="44"/>
      <c r="F1" s="44"/>
      <c r="G1" s="44"/>
      <c r="H1" s="44"/>
      <c r="I1" s="44"/>
      <c r="J1" s="44"/>
      <c r="K1" s="44"/>
    </row>
    <row r="2" spans="1:13" ht="19.5" customHeight="1">
      <c r="A2" s="45"/>
      <c r="B2" s="150" t="s">
        <v>78</v>
      </c>
      <c r="C2" s="150"/>
      <c r="D2" s="150"/>
      <c r="E2" s="150"/>
      <c r="F2" s="150"/>
      <c r="G2" s="150"/>
      <c r="H2" s="150"/>
      <c r="I2" s="150"/>
      <c r="J2" s="150"/>
      <c r="K2" s="150"/>
      <c r="L2" s="46"/>
      <c r="M2" s="254" t="s">
        <v>93</v>
      </c>
    </row>
    <row r="3" spans="1:13" s="51" customFormat="1" ht="18.75" customHeight="1">
      <c r="A3" s="47"/>
      <c r="B3" s="49"/>
      <c r="C3" s="153"/>
      <c r="D3" s="153"/>
      <c r="E3" s="153"/>
      <c r="F3" s="48"/>
      <c r="G3" s="48"/>
      <c r="H3" s="151" t="s">
        <v>30</v>
      </c>
      <c r="I3" s="151"/>
      <c r="J3" s="151"/>
      <c r="K3" s="151"/>
      <c r="L3" s="50"/>
      <c r="M3" s="255"/>
    </row>
    <row r="4" spans="1:13" s="51" customFormat="1" ht="15" customHeight="1">
      <c r="A4" s="47"/>
      <c r="B4" s="49"/>
      <c r="C4" s="48"/>
      <c r="D4" s="48"/>
      <c r="E4" s="48"/>
      <c r="F4" s="48"/>
      <c r="G4" s="48"/>
      <c r="H4" s="152" t="s">
        <v>29</v>
      </c>
      <c r="I4" s="152"/>
      <c r="J4" s="152"/>
      <c r="K4" s="152"/>
      <c r="L4" s="50"/>
      <c r="M4" s="255"/>
    </row>
    <row r="5" spans="1:13" s="51" customFormat="1" ht="18" customHeight="1">
      <c r="A5" s="47"/>
      <c r="B5" s="147" t="s">
        <v>87</v>
      </c>
      <c r="C5" s="147"/>
      <c r="D5" s="147"/>
      <c r="E5" s="147"/>
      <c r="F5" s="147"/>
      <c r="G5" s="147"/>
      <c r="H5" s="147"/>
      <c r="I5" s="147"/>
      <c r="J5" s="147"/>
      <c r="K5" s="147"/>
      <c r="L5" s="50"/>
      <c r="M5" s="255"/>
    </row>
    <row r="6" spans="1:13" s="51" customFormat="1" ht="15.75" customHeight="1">
      <c r="A6" s="47"/>
      <c r="B6" s="147" t="s">
        <v>142</v>
      </c>
      <c r="C6" s="147"/>
      <c r="D6" s="147"/>
      <c r="E6" s="147"/>
      <c r="F6" s="147"/>
      <c r="G6" s="147"/>
      <c r="H6" s="147"/>
      <c r="I6" s="147"/>
      <c r="J6" s="147"/>
      <c r="K6" s="147"/>
      <c r="L6" s="50"/>
      <c r="M6" s="255"/>
    </row>
    <row r="7" spans="1:13" s="51" customFormat="1" ht="15.75" customHeight="1">
      <c r="A7" s="47"/>
      <c r="B7" s="49"/>
      <c r="C7" s="37"/>
      <c r="D7" s="37"/>
      <c r="E7" s="37"/>
      <c r="F7" s="147" t="s">
        <v>88</v>
      </c>
      <c r="G7" s="147"/>
      <c r="H7" s="147"/>
      <c r="I7" s="147"/>
      <c r="J7" s="147"/>
      <c r="K7" s="147"/>
      <c r="L7" s="50"/>
      <c r="M7" s="255"/>
    </row>
    <row r="8" spans="1:13" s="51" customFormat="1" ht="17.25" customHeight="1">
      <c r="A8" s="47"/>
      <c r="B8" s="49"/>
      <c r="C8" s="48"/>
      <c r="D8" s="48"/>
      <c r="E8" s="48"/>
      <c r="F8" s="147" t="s">
        <v>71</v>
      </c>
      <c r="G8" s="147"/>
      <c r="H8" s="147"/>
      <c r="I8" s="147"/>
      <c r="J8" s="147"/>
      <c r="K8" s="147"/>
      <c r="L8" s="50"/>
      <c r="M8" s="255"/>
    </row>
    <row r="9" spans="1:13" s="51" customFormat="1" ht="11.25" customHeight="1" thickBot="1">
      <c r="A9" s="47"/>
      <c r="B9" s="49"/>
      <c r="C9" s="48"/>
      <c r="D9" s="48"/>
      <c r="E9" s="48"/>
      <c r="F9" s="147"/>
      <c r="G9" s="147"/>
      <c r="H9" s="147"/>
      <c r="I9" s="147"/>
      <c r="J9" s="147"/>
      <c r="K9" s="147"/>
      <c r="L9" s="50"/>
      <c r="M9" s="256"/>
    </row>
    <row r="10" spans="1:13" ht="45" customHeight="1">
      <c r="A10" s="52"/>
      <c r="B10" s="157" t="s">
        <v>102</v>
      </c>
      <c r="C10" s="157"/>
      <c r="D10" s="157"/>
      <c r="E10" s="157"/>
      <c r="F10" s="157"/>
      <c r="G10" s="157"/>
      <c r="H10" s="157"/>
      <c r="I10" s="157"/>
      <c r="J10" s="157"/>
      <c r="K10" s="157"/>
      <c r="L10" s="53"/>
      <c r="M10" s="74" t="s">
        <v>103</v>
      </c>
    </row>
    <row r="11" spans="1:13" ht="11.25" customHeight="1">
      <c r="A11" s="52"/>
      <c r="B11" s="90"/>
      <c r="C11" s="38"/>
      <c r="D11" s="38"/>
      <c r="E11" s="38"/>
      <c r="F11" s="38"/>
      <c r="G11" s="38"/>
      <c r="H11" s="38"/>
      <c r="I11" s="38"/>
      <c r="J11" s="38"/>
      <c r="K11" s="38"/>
      <c r="L11" s="53"/>
      <c r="M11" s="241" t="s">
        <v>32</v>
      </c>
    </row>
    <row r="12" spans="1:13" ht="26.25" customHeight="1">
      <c r="A12" s="52"/>
      <c r="B12" s="158" t="s">
        <v>80</v>
      </c>
      <c r="C12" s="158"/>
      <c r="D12" s="158"/>
      <c r="E12" s="158"/>
      <c r="F12" s="158"/>
      <c r="G12" s="158"/>
      <c r="H12" s="158"/>
      <c r="I12" s="158"/>
      <c r="J12" s="158"/>
      <c r="K12" s="158"/>
      <c r="L12" s="53"/>
      <c r="M12" s="242"/>
    </row>
    <row r="13" spans="1:13" ht="17.25" customHeight="1" thickBot="1">
      <c r="A13" s="52"/>
      <c r="B13" s="98">
        <v>1</v>
      </c>
      <c r="C13" s="42" t="s">
        <v>4</v>
      </c>
      <c r="D13" s="42"/>
      <c r="E13" s="42"/>
      <c r="F13" s="42"/>
      <c r="G13" s="42"/>
      <c r="H13" s="42"/>
      <c r="I13" s="42"/>
      <c r="J13" s="42"/>
      <c r="K13" s="41" t="s">
        <v>43</v>
      </c>
      <c r="L13" s="53"/>
      <c r="M13" s="243"/>
    </row>
    <row r="14" spans="1:13" s="51" customFormat="1" ht="26.25" customHeight="1" thickBot="1">
      <c r="A14" s="47"/>
      <c r="B14" s="177" t="s">
        <v>14</v>
      </c>
      <c r="C14" s="148"/>
      <c r="D14" s="99" t="s">
        <v>15</v>
      </c>
      <c r="E14" s="148" t="s">
        <v>44</v>
      </c>
      <c r="F14" s="148"/>
      <c r="G14" s="148"/>
      <c r="H14" s="148"/>
      <c r="I14" s="148"/>
      <c r="J14" s="148"/>
      <c r="K14" s="149"/>
      <c r="L14" s="50"/>
      <c r="M14" s="119"/>
    </row>
    <row r="15" spans="1:13" s="56" customFormat="1" ht="22.5" customHeight="1" thickTop="1">
      <c r="A15" s="54"/>
      <c r="B15" s="168" t="s">
        <v>5</v>
      </c>
      <c r="C15" s="183"/>
      <c r="D15" s="100">
        <f>SUM(D16:D17)</f>
        <v>1366918</v>
      </c>
      <c r="E15" s="247" t="s">
        <v>100</v>
      </c>
      <c r="F15" s="248"/>
      <c r="G15" s="248"/>
      <c r="H15" s="248"/>
      <c r="I15" s="248"/>
      <c r="J15" s="248"/>
      <c r="K15" s="249"/>
      <c r="L15" s="55"/>
      <c r="M15" s="120"/>
    </row>
    <row r="16" spans="1:13" s="56" customFormat="1" ht="29.25" customHeight="1">
      <c r="A16" s="54"/>
      <c r="B16" s="161" t="s">
        <v>81</v>
      </c>
      <c r="C16" s="7" t="s">
        <v>34</v>
      </c>
      <c r="D16" s="6">
        <f>D39</f>
        <v>1131607</v>
      </c>
      <c r="E16" s="244"/>
      <c r="F16" s="245"/>
      <c r="G16" s="245"/>
      <c r="H16" s="245"/>
      <c r="I16" s="245"/>
      <c r="J16" s="245"/>
      <c r="K16" s="246"/>
      <c r="L16" s="55"/>
      <c r="M16" s="190" t="s">
        <v>51</v>
      </c>
    </row>
    <row r="17" spans="1:13" s="56" customFormat="1" ht="28.5" customHeight="1" thickBot="1">
      <c r="A17" s="54"/>
      <c r="B17" s="162"/>
      <c r="C17" s="8" t="s">
        <v>35</v>
      </c>
      <c r="D17" s="9">
        <f>D58</f>
        <v>235311</v>
      </c>
      <c r="E17" s="257"/>
      <c r="F17" s="258"/>
      <c r="G17" s="258"/>
      <c r="H17" s="258"/>
      <c r="I17" s="258"/>
      <c r="J17" s="258"/>
      <c r="K17" s="259"/>
      <c r="L17" s="55"/>
      <c r="M17" s="191"/>
    </row>
    <row r="18" spans="1:13" s="56" customFormat="1" ht="12.75" customHeight="1">
      <c r="A18" s="54"/>
      <c r="B18" s="95"/>
      <c r="C18" s="39"/>
      <c r="D18" s="96"/>
      <c r="E18" s="97"/>
      <c r="F18" s="97"/>
      <c r="G18" s="97"/>
      <c r="H18" s="97"/>
      <c r="I18" s="97"/>
      <c r="J18" s="97"/>
      <c r="K18" s="97"/>
      <c r="L18" s="55"/>
      <c r="M18" s="120"/>
    </row>
    <row r="19" spans="1:13" ht="19.5" customHeight="1" thickBot="1">
      <c r="A19" s="52"/>
      <c r="B19" s="98">
        <v>2</v>
      </c>
      <c r="C19" s="42" t="s">
        <v>7</v>
      </c>
      <c r="D19" s="42"/>
      <c r="E19" s="42"/>
      <c r="F19" s="42"/>
      <c r="G19" s="42"/>
      <c r="H19" s="42"/>
      <c r="I19" s="42"/>
      <c r="J19" s="42"/>
      <c r="K19" s="42"/>
      <c r="L19" s="53"/>
      <c r="M19" s="121"/>
    </row>
    <row r="20" spans="1:13" s="51" customFormat="1" ht="36" customHeight="1" thickBot="1">
      <c r="A20" s="47"/>
      <c r="B20" s="180" t="s">
        <v>14</v>
      </c>
      <c r="C20" s="178"/>
      <c r="D20" s="77" t="s">
        <v>33</v>
      </c>
      <c r="E20" s="178" t="s">
        <v>45</v>
      </c>
      <c r="F20" s="178"/>
      <c r="G20" s="178"/>
      <c r="H20" s="178"/>
      <c r="I20" s="178"/>
      <c r="J20" s="178"/>
      <c r="K20" s="179"/>
      <c r="L20" s="50"/>
      <c r="M20" s="120"/>
    </row>
    <row r="21" spans="1:13" ht="28.5" customHeight="1" thickTop="1">
      <c r="A21" s="52"/>
      <c r="B21" s="168" t="s">
        <v>6</v>
      </c>
      <c r="C21" s="169"/>
      <c r="D21" s="86"/>
      <c r="E21" s="87"/>
      <c r="F21" s="88"/>
      <c r="G21" s="88"/>
      <c r="H21" s="88"/>
      <c r="I21" s="88"/>
      <c r="J21" s="88"/>
      <c r="K21" s="89"/>
      <c r="L21" s="53"/>
      <c r="M21" s="120"/>
    </row>
    <row r="22" spans="1:13" s="51" customFormat="1" ht="37.5" customHeight="1">
      <c r="A22" s="47"/>
      <c r="B22" s="91" t="s">
        <v>52</v>
      </c>
      <c r="C22" s="11" t="s">
        <v>42</v>
      </c>
      <c r="D22" s="12">
        <f>+K22</f>
        <v>414000</v>
      </c>
      <c r="E22" s="13">
        <v>20700</v>
      </c>
      <c r="F22" s="14" t="s">
        <v>0</v>
      </c>
      <c r="G22" s="14" t="s">
        <v>53</v>
      </c>
      <c r="H22" s="15">
        <v>20</v>
      </c>
      <c r="I22" s="14" t="s">
        <v>1</v>
      </c>
      <c r="J22" s="16" t="s">
        <v>26</v>
      </c>
      <c r="K22" s="17">
        <f>+E22*H22</f>
        <v>414000</v>
      </c>
      <c r="L22" s="50"/>
      <c r="M22" s="225" t="s">
        <v>104</v>
      </c>
    </row>
    <row r="23" spans="1:13" s="51" customFormat="1" ht="37.5" customHeight="1">
      <c r="A23" s="47"/>
      <c r="B23" s="91" t="s">
        <v>54</v>
      </c>
      <c r="C23" s="10" t="s">
        <v>3</v>
      </c>
      <c r="D23" s="12">
        <f>+K23</f>
        <v>121500</v>
      </c>
      <c r="E23" s="13">
        <v>8100</v>
      </c>
      <c r="F23" s="14" t="s">
        <v>0</v>
      </c>
      <c r="G23" s="14" t="s">
        <v>53</v>
      </c>
      <c r="H23" s="15">
        <v>15</v>
      </c>
      <c r="I23" s="14" t="s">
        <v>1</v>
      </c>
      <c r="J23" s="16" t="s">
        <v>26</v>
      </c>
      <c r="K23" s="17">
        <f>+E23*H23</f>
        <v>121500</v>
      </c>
      <c r="L23" s="50"/>
      <c r="M23" s="227"/>
    </row>
    <row r="24" spans="1:13" s="51" customFormat="1" ht="26.25" customHeight="1">
      <c r="A24" s="47"/>
      <c r="B24" s="92"/>
      <c r="C24" s="154" t="s">
        <v>2</v>
      </c>
      <c r="D24" s="176">
        <f>K24+K25+K26</f>
        <v>445809</v>
      </c>
      <c r="E24" s="143" t="s">
        <v>68</v>
      </c>
      <c r="F24" s="144"/>
      <c r="G24" s="144"/>
      <c r="H24" s="144"/>
      <c r="I24" s="144"/>
      <c r="J24" s="144"/>
      <c r="K24" s="30">
        <v>380952</v>
      </c>
      <c r="L24" s="50"/>
      <c r="M24" s="190" t="s">
        <v>96</v>
      </c>
    </row>
    <row r="25" spans="1:13" s="51" customFormat="1" ht="26.25" customHeight="1">
      <c r="A25" s="47"/>
      <c r="B25" s="59" t="s">
        <v>55</v>
      </c>
      <c r="C25" s="155"/>
      <c r="D25" s="166"/>
      <c r="E25" s="1" t="s">
        <v>85</v>
      </c>
      <c r="F25" s="4"/>
      <c r="G25" s="4"/>
      <c r="H25" s="4"/>
      <c r="I25" s="4"/>
      <c r="J25" s="4"/>
      <c r="K25" s="21">
        <v>52381</v>
      </c>
      <c r="L25" s="50"/>
      <c r="M25" s="195"/>
    </row>
    <row r="26" spans="1:13" s="51" customFormat="1" ht="26.25" customHeight="1">
      <c r="A26" s="47"/>
      <c r="B26" s="60"/>
      <c r="C26" s="156"/>
      <c r="D26" s="167"/>
      <c r="E26" s="26" t="s">
        <v>69</v>
      </c>
      <c r="F26" s="5"/>
      <c r="G26" s="5"/>
      <c r="H26" s="5"/>
      <c r="I26" s="5"/>
      <c r="J26" s="3"/>
      <c r="K26" s="27">
        <v>12476</v>
      </c>
      <c r="L26" s="50"/>
      <c r="M26" s="191"/>
    </row>
    <row r="27" spans="1:13" s="51" customFormat="1" ht="13.5" customHeight="1">
      <c r="A27" s="47"/>
      <c r="B27" s="92" t="s">
        <v>56</v>
      </c>
      <c r="C27" s="18" t="s">
        <v>8</v>
      </c>
      <c r="D27" s="19">
        <f>SUM(D28:D31)</f>
        <v>57570</v>
      </c>
      <c r="E27" s="28"/>
      <c r="F27" s="29"/>
      <c r="G27" s="29"/>
      <c r="H27" s="29"/>
      <c r="I27" s="29"/>
      <c r="J27" s="29"/>
      <c r="K27" s="30"/>
      <c r="L27" s="50"/>
      <c r="M27" s="120"/>
    </row>
    <row r="28" spans="1:13" s="51" customFormat="1" ht="13.5" customHeight="1">
      <c r="A28" s="47"/>
      <c r="B28" s="59"/>
      <c r="C28" s="22" t="s">
        <v>11</v>
      </c>
      <c r="D28" s="23">
        <f>+K28</f>
        <v>25800</v>
      </c>
      <c r="E28" s="145" t="s">
        <v>115</v>
      </c>
      <c r="F28" s="146"/>
      <c r="G28" s="146"/>
      <c r="H28" s="146"/>
      <c r="I28" s="146"/>
      <c r="J28" s="146"/>
      <c r="K28" s="21">
        <v>25800</v>
      </c>
      <c r="L28" s="50"/>
      <c r="M28" s="120"/>
    </row>
    <row r="29" spans="1:13" s="51" customFormat="1" ht="13.5" customHeight="1">
      <c r="A29" s="47"/>
      <c r="B29" s="59"/>
      <c r="C29" s="69" t="s">
        <v>12</v>
      </c>
      <c r="D29" s="94">
        <v>12000</v>
      </c>
      <c r="E29" s="1" t="s">
        <v>116</v>
      </c>
      <c r="F29" s="4"/>
      <c r="G29" s="4"/>
      <c r="H29" s="4"/>
      <c r="I29" s="4"/>
      <c r="J29" s="4"/>
      <c r="K29" s="21">
        <v>12000</v>
      </c>
      <c r="L29" s="50"/>
      <c r="M29" s="120"/>
    </row>
    <row r="30" spans="1:13" s="51" customFormat="1" ht="13.5" customHeight="1">
      <c r="A30" s="47"/>
      <c r="B30" s="59"/>
      <c r="C30" s="69" t="s">
        <v>46</v>
      </c>
      <c r="D30" s="94">
        <v>10000</v>
      </c>
      <c r="E30" s="1" t="s">
        <v>117</v>
      </c>
      <c r="F30" s="4"/>
      <c r="G30" s="4"/>
      <c r="H30" s="4"/>
      <c r="I30" s="4"/>
      <c r="J30" s="4"/>
      <c r="K30" s="21">
        <v>10000</v>
      </c>
      <c r="L30" s="50"/>
      <c r="M30" s="120"/>
    </row>
    <row r="31" spans="1:13" s="51" customFormat="1" ht="13.5" customHeight="1">
      <c r="A31" s="47"/>
      <c r="B31" s="60"/>
      <c r="C31" s="24" t="s">
        <v>135</v>
      </c>
      <c r="D31" s="25">
        <f>+K31</f>
        <v>9770</v>
      </c>
      <c r="E31" s="141" t="s">
        <v>118</v>
      </c>
      <c r="F31" s="142"/>
      <c r="G31" s="142"/>
      <c r="H31" s="3"/>
      <c r="I31" s="3"/>
      <c r="J31" s="3"/>
      <c r="K31" s="27">
        <v>9770</v>
      </c>
      <c r="L31" s="50"/>
      <c r="M31" s="120"/>
    </row>
    <row r="32" spans="1:13" s="51" customFormat="1" ht="15.75" customHeight="1">
      <c r="A32" s="47"/>
      <c r="B32" s="92" t="s">
        <v>57</v>
      </c>
      <c r="C32" s="18" t="s">
        <v>9</v>
      </c>
      <c r="D32" s="19">
        <f>+D33</f>
        <v>8905</v>
      </c>
      <c r="E32" s="28"/>
      <c r="F32" s="29"/>
      <c r="G32" s="29"/>
      <c r="H32" s="29"/>
      <c r="I32" s="29"/>
      <c r="J32" s="29"/>
      <c r="K32" s="30"/>
      <c r="L32" s="50"/>
      <c r="M32" s="120"/>
    </row>
    <row r="33" spans="1:13" s="51" customFormat="1" ht="12" customHeight="1">
      <c r="A33" s="47"/>
      <c r="B33" s="170"/>
      <c r="C33" s="155" t="s">
        <v>13</v>
      </c>
      <c r="D33" s="166">
        <f>SUM(K33:K35)</f>
        <v>8905</v>
      </c>
      <c r="E33" s="1" t="s">
        <v>136</v>
      </c>
      <c r="F33" s="2"/>
      <c r="G33" s="2"/>
      <c r="H33" s="2"/>
      <c r="I33" s="2"/>
      <c r="J33" s="2"/>
      <c r="K33" s="21">
        <v>1905</v>
      </c>
      <c r="L33" s="50"/>
      <c r="M33" s="190" t="s">
        <v>83</v>
      </c>
    </row>
    <row r="34" spans="1:13" s="51" customFormat="1" ht="12" customHeight="1">
      <c r="A34" s="47"/>
      <c r="B34" s="170"/>
      <c r="C34" s="155"/>
      <c r="D34" s="166"/>
      <c r="E34" s="1" t="s">
        <v>119</v>
      </c>
      <c r="F34" s="2"/>
      <c r="G34" s="2"/>
      <c r="H34" s="2"/>
      <c r="I34" s="2"/>
      <c r="J34" s="2"/>
      <c r="K34" s="21">
        <v>6000</v>
      </c>
      <c r="L34" s="50"/>
      <c r="M34" s="195"/>
    </row>
    <row r="35" spans="1:13" s="51" customFormat="1" ht="12" customHeight="1">
      <c r="A35" s="47"/>
      <c r="B35" s="171"/>
      <c r="C35" s="156"/>
      <c r="D35" s="167"/>
      <c r="E35" s="26" t="s">
        <v>120</v>
      </c>
      <c r="F35" s="3"/>
      <c r="G35" s="3"/>
      <c r="H35" s="3"/>
      <c r="I35" s="3"/>
      <c r="J35" s="3"/>
      <c r="K35" s="27">
        <v>1000</v>
      </c>
      <c r="L35" s="50"/>
      <c r="M35" s="191"/>
    </row>
    <row r="36" spans="1:13" s="51" customFormat="1" ht="21" customHeight="1">
      <c r="A36" s="47"/>
      <c r="B36" s="92" t="s">
        <v>58</v>
      </c>
      <c r="C36" s="18" t="s">
        <v>10</v>
      </c>
      <c r="D36" s="19">
        <f>K38</f>
        <v>83823</v>
      </c>
      <c r="E36" s="196" t="s">
        <v>70</v>
      </c>
      <c r="F36" s="197"/>
      <c r="G36" s="197"/>
      <c r="H36" s="197"/>
      <c r="I36" s="197"/>
      <c r="J36" s="197"/>
      <c r="K36" s="198"/>
      <c r="L36" s="204"/>
      <c r="M36" s="190"/>
    </row>
    <row r="37" spans="1:13" s="51" customFormat="1" ht="21" customHeight="1">
      <c r="A37" s="47"/>
      <c r="B37" s="59"/>
      <c r="C37" s="22"/>
      <c r="D37" s="23"/>
      <c r="E37" s="199"/>
      <c r="F37" s="200"/>
      <c r="G37" s="200"/>
      <c r="H37" s="200"/>
      <c r="I37" s="200"/>
      <c r="J37" s="200"/>
      <c r="K37" s="201"/>
      <c r="L37" s="204"/>
      <c r="M37" s="195"/>
    </row>
    <row r="38" spans="1:13" ht="21" customHeight="1">
      <c r="A38" s="52"/>
      <c r="B38" s="60"/>
      <c r="C38" s="24"/>
      <c r="D38" s="58"/>
      <c r="E38" s="40"/>
      <c r="F38" s="205">
        <f>D22+D23+D24+D27+D32</f>
        <v>1047784</v>
      </c>
      <c r="G38" s="206"/>
      <c r="H38" s="206"/>
      <c r="I38" s="40" t="s">
        <v>59</v>
      </c>
      <c r="J38" s="38">
        <v>0.08</v>
      </c>
      <c r="K38" s="62">
        <f>ROUND(F38*0.08,0)</f>
        <v>83823</v>
      </c>
      <c r="L38" s="204"/>
      <c r="M38" s="191"/>
    </row>
    <row r="39" spans="1:13" ht="21.75" customHeight="1" thickBot="1">
      <c r="A39" s="52"/>
      <c r="B39" s="172" t="s">
        <v>16</v>
      </c>
      <c r="C39" s="173"/>
      <c r="D39" s="63">
        <f>D22+D23+D24+D27+D32+D36+D37</f>
        <v>1131607</v>
      </c>
      <c r="E39" s="78"/>
      <c r="F39" s="64"/>
      <c r="G39" s="64"/>
      <c r="H39" s="65"/>
      <c r="I39" s="64"/>
      <c r="J39" s="32"/>
      <c r="K39" s="66"/>
      <c r="L39" s="53"/>
      <c r="M39" s="120"/>
    </row>
    <row r="40" spans="1:13" s="51" customFormat="1" ht="20.25" customHeight="1" thickTop="1">
      <c r="A40" s="47"/>
      <c r="B40" s="210" t="s">
        <v>17</v>
      </c>
      <c r="C40" s="211"/>
      <c r="D40" s="123"/>
      <c r="E40" s="79"/>
      <c r="F40" s="80"/>
      <c r="G40" s="80"/>
      <c r="H40" s="80"/>
      <c r="I40" s="80"/>
      <c r="J40" s="80"/>
      <c r="K40" s="81"/>
      <c r="L40" s="50"/>
      <c r="M40" s="120"/>
    </row>
    <row r="41" spans="1:13" s="51" customFormat="1" ht="37.5" customHeight="1">
      <c r="A41" s="47"/>
      <c r="B41" s="91" t="s">
        <v>60</v>
      </c>
      <c r="C41" s="11" t="s">
        <v>42</v>
      </c>
      <c r="D41" s="12">
        <f>K41</f>
        <v>103500</v>
      </c>
      <c r="E41" s="13">
        <v>20700</v>
      </c>
      <c r="F41" s="14" t="s">
        <v>0</v>
      </c>
      <c r="G41" s="14" t="s">
        <v>53</v>
      </c>
      <c r="H41" s="15">
        <v>5</v>
      </c>
      <c r="I41" s="14" t="s">
        <v>1</v>
      </c>
      <c r="J41" s="14"/>
      <c r="K41" s="17">
        <f>E41*H41</f>
        <v>103500</v>
      </c>
      <c r="L41" s="50"/>
      <c r="M41" s="225" t="s">
        <v>105</v>
      </c>
    </row>
    <row r="42" spans="1:13" s="51" customFormat="1" ht="37.5" customHeight="1">
      <c r="A42" s="47"/>
      <c r="B42" s="59" t="s">
        <v>54</v>
      </c>
      <c r="C42" s="10" t="s">
        <v>3</v>
      </c>
      <c r="D42" s="23">
        <f>K42</f>
        <v>0</v>
      </c>
      <c r="E42" s="33"/>
      <c r="F42" s="34"/>
      <c r="G42" s="34"/>
      <c r="H42" s="34"/>
      <c r="I42" s="34"/>
      <c r="J42" s="34"/>
      <c r="K42" s="17">
        <v>0</v>
      </c>
      <c r="L42" s="50"/>
      <c r="M42" s="227"/>
    </row>
    <row r="43" spans="1:13" s="51" customFormat="1" ht="25.5" customHeight="1">
      <c r="A43" s="47"/>
      <c r="B43" s="92" t="s">
        <v>61</v>
      </c>
      <c r="C43" s="22" t="s">
        <v>18</v>
      </c>
      <c r="D43" s="19">
        <f>K43+K44+K45</f>
        <v>54286</v>
      </c>
      <c r="E43" s="31" t="s">
        <v>86</v>
      </c>
      <c r="F43" s="76"/>
      <c r="G43" s="76"/>
      <c r="H43" s="76"/>
      <c r="I43" s="76"/>
      <c r="J43" s="4"/>
      <c r="K43" s="21">
        <v>54286</v>
      </c>
      <c r="L43" s="50"/>
      <c r="M43" s="190" t="s">
        <v>98</v>
      </c>
    </row>
    <row r="44" spans="1:13" s="51" customFormat="1" ht="18.75" customHeight="1">
      <c r="A44" s="47"/>
      <c r="B44" s="59"/>
      <c r="C44" s="22"/>
      <c r="D44" s="23"/>
      <c r="E44" s="207"/>
      <c r="F44" s="208"/>
      <c r="G44" s="208"/>
      <c r="H44" s="40"/>
      <c r="I44" s="40"/>
      <c r="J44" s="2"/>
      <c r="K44" s="21"/>
      <c r="L44" s="50"/>
      <c r="M44" s="195"/>
    </row>
    <row r="45" spans="1:13" s="51" customFormat="1" ht="18.75" customHeight="1">
      <c r="A45" s="47"/>
      <c r="B45" s="60"/>
      <c r="C45" s="22"/>
      <c r="D45" s="23"/>
      <c r="E45" s="209"/>
      <c r="F45" s="206"/>
      <c r="G45" s="206"/>
      <c r="H45" s="142"/>
      <c r="I45" s="142"/>
      <c r="J45" s="142"/>
      <c r="K45" s="27"/>
      <c r="L45" s="50"/>
      <c r="M45" s="191"/>
    </row>
    <row r="46" spans="1:13" s="51" customFormat="1" ht="13.5" customHeight="1">
      <c r="A46" s="47"/>
      <c r="B46" s="92" t="s">
        <v>62</v>
      </c>
      <c r="C46" s="18" t="s">
        <v>19</v>
      </c>
      <c r="D46" s="19">
        <f>D47+D48</f>
        <v>48000</v>
      </c>
      <c r="E46" s="20"/>
      <c r="F46" s="29"/>
      <c r="G46" s="29"/>
      <c r="H46" s="29"/>
      <c r="I46" s="29"/>
      <c r="J46" s="29"/>
      <c r="K46" s="30"/>
      <c r="L46" s="50"/>
      <c r="M46" s="120"/>
    </row>
    <row r="47" spans="1:13" s="51" customFormat="1" ht="13.5" customHeight="1">
      <c r="A47" s="47"/>
      <c r="B47" s="59"/>
      <c r="C47" s="22" t="s">
        <v>20</v>
      </c>
      <c r="D47" s="23">
        <f>K47</f>
        <v>8000</v>
      </c>
      <c r="E47" s="146" t="s">
        <v>115</v>
      </c>
      <c r="F47" s="146"/>
      <c r="G47" s="146"/>
      <c r="H47" s="146"/>
      <c r="I47" s="146"/>
      <c r="J47" s="146"/>
      <c r="K47" s="21">
        <v>8000</v>
      </c>
      <c r="L47" s="50"/>
      <c r="M47" s="120"/>
    </row>
    <row r="48" spans="1:15" s="51" customFormat="1" ht="13.5" customHeight="1">
      <c r="A48" s="47"/>
      <c r="B48" s="59"/>
      <c r="C48" s="22" t="s">
        <v>21</v>
      </c>
      <c r="D48" s="23">
        <f>K48</f>
        <v>40000</v>
      </c>
      <c r="E48" s="125" t="s">
        <v>138</v>
      </c>
      <c r="F48" s="125"/>
      <c r="G48" s="125"/>
      <c r="H48" s="125"/>
      <c r="I48" s="40"/>
      <c r="J48" s="40"/>
      <c r="K48" s="21">
        <v>40000</v>
      </c>
      <c r="L48" s="50"/>
      <c r="M48" s="120"/>
      <c r="O48" s="57"/>
    </row>
    <row r="49" spans="1:15" s="51" customFormat="1" ht="6.75" customHeight="1">
      <c r="A49" s="47"/>
      <c r="B49" s="60"/>
      <c r="C49" s="35"/>
      <c r="D49" s="25"/>
      <c r="E49" s="142"/>
      <c r="F49" s="142"/>
      <c r="G49" s="3"/>
      <c r="H49" s="206"/>
      <c r="I49" s="206"/>
      <c r="J49" s="206"/>
      <c r="K49" s="27"/>
      <c r="L49" s="50"/>
      <c r="M49" s="120"/>
      <c r="O49" s="57"/>
    </row>
    <row r="50" spans="1:15" s="51" customFormat="1" ht="13.5" customHeight="1">
      <c r="A50" s="47"/>
      <c r="B50" s="59" t="s">
        <v>63</v>
      </c>
      <c r="C50" s="22" t="s">
        <v>9</v>
      </c>
      <c r="D50" s="23">
        <f>D51</f>
        <v>12095</v>
      </c>
      <c r="E50" s="2"/>
      <c r="F50" s="2"/>
      <c r="G50" s="2"/>
      <c r="H50" s="2"/>
      <c r="I50" s="2"/>
      <c r="J50" s="2"/>
      <c r="K50" s="21"/>
      <c r="L50" s="50"/>
      <c r="M50" s="120"/>
      <c r="O50" s="57"/>
    </row>
    <row r="51" spans="1:15" s="51" customFormat="1" ht="15" customHeight="1">
      <c r="A51" s="47"/>
      <c r="B51" s="59"/>
      <c r="C51" s="22" t="s">
        <v>22</v>
      </c>
      <c r="D51" s="23">
        <f>K51+K52</f>
        <v>12095</v>
      </c>
      <c r="E51" s="4" t="s">
        <v>72</v>
      </c>
      <c r="F51" s="2"/>
      <c r="G51" s="2"/>
      <c r="H51" s="2"/>
      <c r="I51" s="2" t="s">
        <v>74</v>
      </c>
      <c r="J51" s="4" t="s">
        <v>50</v>
      </c>
      <c r="K51" s="21">
        <v>6095</v>
      </c>
      <c r="L51" s="50"/>
      <c r="M51" s="190" t="s">
        <v>94</v>
      </c>
      <c r="O51" s="57"/>
    </row>
    <row r="52" spans="1:15" s="51" customFormat="1" ht="13.5" customHeight="1">
      <c r="A52" s="47"/>
      <c r="B52" s="59"/>
      <c r="C52" s="22"/>
      <c r="D52" s="23"/>
      <c r="E52" s="4" t="s">
        <v>139</v>
      </c>
      <c r="F52" s="2"/>
      <c r="G52" s="2"/>
      <c r="H52" s="2" t="s">
        <v>23</v>
      </c>
      <c r="I52" s="2" t="s">
        <v>75</v>
      </c>
      <c r="J52" s="4" t="s">
        <v>24</v>
      </c>
      <c r="K52" s="21">
        <v>6000</v>
      </c>
      <c r="L52" s="50"/>
      <c r="M52" s="195"/>
      <c r="O52" s="57"/>
    </row>
    <row r="53" spans="1:15" s="51" customFormat="1" ht="8.25" customHeight="1">
      <c r="A53" s="47"/>
      <c r="B53" s="60"/>
      <c r="C53" s="24"/>
      <c r="D53" s="25"/>
      <c r="E53" s="3"/>
      <c r="F53" s="3"/>
      <c r="G53" s="2"/>
      <c r="H53" s="3"/>
      <c r="I53" s="3"/>
      <c r="J53" s="3"/>
      <c r="K53" s="27"/>
      <c r="L53" s="50"/>
      <c r="M53" s="191"/>
      <c r="O53" s="57"/>
    </row>
    <row r="54" spans="1:13" s="51" customFormat="1" ht="16.5" customHeight="1">
      <c r="A54" s="47"/>
      <c r="B54" s="59" t="s">
        <v>76</v>
      </c>
      <c r="C54" s="22" t="s">
        <v>10</v>
      </c>
      <c r="D54" s="68">
        <f>K57</f>
        <v>17430</v>
      </c>
      <c r="E54" s="196" t="s">
        <v>66</v>
      </c>
      <c r="F54" s="197"/>
      <c r="G54" s="197"/>
      <c r="H54" s="197"/>
      <c r="I54" s="197"/>
      <c r="J54" s="197"/>
      <c r="K54" s="198"/>
      <c r="L54" s="50"/>
      <c r="M54" s="190"/>
    </row>
    <row r="55" spans="1:13" ht="16.5" customHeight="1">
      <c r="A55" s="52"/>
      <c r="B55" s="59"/>
      <c r="C55" s="69"/>
      <c r="D55" s="68"/>
      <c r="E55" s="199"/>
      <c r="F55" s="200"/>
      <c r="G55" s="200"/>
      <c r="H55" s="200"/>
      <c r="I55" s="200"/>
      <c r="J55" s="200"/>
      <c r="K55" s="201"/>
      <c r="L55" s="53"/>
      <c r="M55" s="195"/>
    </row>
    <row r="56" spans="1:13" ht="16.5" customHeight="1">
      <c r="A56" s="52"/>
      <c r="B56" s="59"/>
      <c r="C56" s="69"/>
      <c r="D56" s="68"/>
      <c r="E56" s="207"/>
      <c r="F56" s="208"/>
      <c r="G56" s="208"/>
      <c r="H56" s="208"/>
      <c r="I56" s="40"/>
      <c r="J56" s="40"/>
      <c r="K56" s="62"/>
      <c r="L56" s="53"/>
      <c r="M56" s="195"/>
    </row>
    <row r="57" spans="1:13" ht="16.5" customHeight="1">
      <c r="A57" s="52"/>
      <c r="B57" s="60"/>
      <c r="C57" s="36"/>
      <c r="D57" s="58"/>
      <c r="E57" s="67"/>
      <c r="F57" s="61"/>
      <c r="G57" s="205">
        <f>D41+D42+D43+D46+D50</f>
        <v>217881</v>
      </c>
      <c r="H57" s="206"/>
      <c r="I57" s="61" t="s">
        <v>64</v>
      </c>
      <c r="J57" s="70">
        <v>0.08</v>
      </c>
      <c r="K57" s="62">
        <f>ROUND(G57*0.08,0)</f>
        <v>17430</v>
      </c>
      <c r="L57" s="53"/>
      <c r="M57" s="191"/>
    </row>
    <row r="58" spans="1:13" ht="18.75" customHeight="1" thickBot="1">
      <c r="A58" s="52"/>
      <c r="B58" s="252" t="s">
        <v>16</v>
      </c>
      <c r="C58" s="253"/>
      <c r="D58" s="71">
        <f>D41+D42+D43+D46+D50+D54</f>
        <v>235311</v>
      </c>
      <c r="E58" s="72"/>
      <c r="F58" s="72"/>
      <c r="G58" s="72"/>
      <c r="H58" s="72"/>
      <c r="I58" s="72"/>
      <c r="J58" s="72"/>
      <c r="K58" s="73"/>
      <c r="L58" s="53"/>
      <c r="M58" s="120"/>
    </row>
    <row r="59" spans="1:13" s="56" customFormat="1" ht="21" customHeight="1" thickBot="1" thickTop="1">
      <c r="A59" s="54"/>
      <c r="B59" s="250" t="s">
        <v>82</v>
      </c>
      <c r="C59" s="251"/>
      <c r="D59" s="124">
        <f>D58+D39</f>
        <v>1366918</v>
      </c>
      <c r="E59" s="235"/>
      <c r="F59" s="235"/>
      <c r="G59" s="235"/>
      <c r="H59" s="235"/>
      <c r="I59" s="235"/>
      <c r="J59" s="235"/>
      <c r="K59" s="236"/>
      <c r="L59" s="55"/>
      <c r="M59" s="74"/>
    </row>
    <row r="60" spans="1:13" s="56" customFormat="1" ht="9" customHeight="1">
      <c r="A60" s="54"/>
      <c r="B60" s="95"/>
      <c r="C60" s="39"/>
      <c r="D60" s="96"/>
      <c r="E60" s="97"/>
      <c r="F60" s="97"/>
      <c r="G60" s="97"/>
      <c r="H60" s="97"/>
      <c r="I60" s="97"/>
      <c r="J60" s="97"/>
      <c r="K60" s="97"/>
      <c r="L60" s="55"/>
      <c r="M60" s="74"/>
    </row>
    <row r="61" spans="1:13" s="51" customFormat="1" ht="16.5" customHeight="1">
      <c r="A61" s="47"/>
      <c r="B61" s="111">
        <v>3</v>
      </c>
      <c r="C61" s="112" t="s">
        <v>79</v>
      </c>
      <c r="D61" s="112"/>
      <c r="E61" s="112"/>
      <c r="F61" s="112"/>
      <c r="G61" s="112"/>
      <c r="H61" s="112"/>
      <c r="I61" s="112"/>
      <c r="J61" s="112"/>
      <c r="K61" s="112"/>
      <c r="L61" s="50"/>
      <c r="M61" s="113"/>
    </row>
    <row r="62" spans="1:13" s="51" customFormat="1" ht="13.5">
      <c r="A62" s="114"/>
      <c r="B62" s="115"/>
      <c r="C62" s="116" t="s">
        <v>101</v>
      </c>
      <c r="D62" s="116"/>
      <c r="E62" s="116"/>
      <c r="F62" s="116"/>
      <c r="G62" s="116"/>
      <c r="H62" s="116"/>
      <c r="I62" s="116"/>
      <c r="J62" s="116"/>
      <c r="K62" s="116"/>
      <c r="L62" s="117"/>
      <c r="M62" s="113"/>
    </row>
    <row r="63" spans="1:13" s="51" customFormat="1" ht="13.5">
      <c r="A63" s="132"/>
      <c r="B63" s="133" t="s">
        <v>145</v>
      </c>
      <c r="C63" s="132"/>
      <c r="D63" s="132"/>
      <c r="E63" s="132"/>
      <c r="F63" s="132"/>
      <c r="G63" s="132"/>
      <c r="H63" s="132"/>
      <c r="I63" s="132"/>
      <c r="J63" s="132"/>
      <c r="K63" s="132"/>
      <c r="L63" s="132"/>
      <c r="M63" s="113"/>
    </row>
    <row r="64" spans="2:13" s="128" customFormat="1" ht="13.5" customHeight="1">
      <c r="B64" s="129">
        <v>3</v>
      </c>
      <c r="C64" s="129" t="s">
        <v>144</v>
      </c>
      <c r="D64" s="129"/>
      <c r="E64" s="129"/>
      <c r="F64" s="129"/>
      <c r="G64" s="129"/>
      <c r="H64" s="129"/>
      <c r="I64" s="129"/>
      <c r="J64" s="129"/>
      <c r="K64" s="129"/>
      <c r="M64" s="130"/>
    </row>
    <row r="65" spans="2:13" s="128" customFormat="1" ht="13.5">
      <c r="B65" s="131"/>
      <c r="C65" s="128" t="s">
        <v>143</v>
      </c>
      <c r="M65" s="130"/>
    </row>
  </sheetData>
  <sheetProtection/>
  <mergeCells count="58">
    <mergeCell ref="M2:M9"/>
    <mergeCell ref="M54:M57"/>
    <mergeCell ref="H45:J45"/>
    <mergeCell ref="E17:K17"/>
    <mergeCell ref="E36:K37"/>
    <mergeCell ref="H3:K3"/>
    <mergeCell ref="F9:K9"/>
    <mergeCell ref="E14:K14"/>
    <mergeCell ref="C3:E3"/>
    <mergeCell ref="C24:C26"/>
    <mergeCell ref="B59:C59"/>
    <mergeCell ref="E59:K59"/>
    <mergeCell ref="B5:K5"/>
    <mergeCell ref="B16:B17"/>
    <mergeCell ref="B14:C14"/>
    <mergeCell ref="B39:C39"/>
    <mergeCell ref="B58:C58"/>
    <mergeCell ref="E54:K55"/>
    <mergeCell ref="B40:C40"/>
    <mergeCell ref="D33:D35"/>
    <mergeCell ref="B1:C1"/>
    <mergeCell ref="E31:G31"/>
    <mergeCell ref="E24:J24"/>
    <mergeCell ref="E28:J28"/>
    <mergeCell ref="B6:K6"/>
    <mergeCell ref="F8:K8"/>
    <mergeCell ref="D24:D26"/>
    <mergeCell ref="B15:C15"/>
    <mergeCell ref="B2:K2"/>
    <mergeCell ref="H4:K4"/>
    <mergeCell ref="E47:J47"/>
    <mergeCell ref="B10:K10"/>
    <mergeCell ref="F7:K7"/>
    <mergeCell ref="B12:K12"/>
    <mergeCell ref="E20:K20"/>
    <mergeCell ref="B20:C20"/>
    <mergeCell ref="E16:K16"/>
    <mergeCell ref="E15:K15"/>
    <mergeCell ref="G57:H57"/>
    <mergeCell ref="E56:H56"/>
    <mergeCell ref="E45:G45"/>
    <mergeCell ref="M43:M45"/>
    <mergeCell ref="M36:M38"/>
    <mergeCell ref="B21:C21"/>
    <mergeCell ref="B33:B35"/>
    <mergeCell ref="C33:C35"/>
    <mergeCell ref="M24:M26"/>
    <mergeCell ref="M33:M35"/>
    <mergeCell ref="M11:M13"/>
    <mergeCell ref="M22:M23"/>
    <mergeCell ref="M16:M17"/>
    <mergeCell ref="M51:M53"/>
    <mergeCell ref="E44:G44"/>
    <mergeCell ref="E49:F49"/>
    <mergeCell ref="H49:J49"/>
    <mergeCell ref="L36:L38"/>
    <mergeCell ref="F38:H38"/>
    <mergeCell ref="M41:M42"/>
  </mergeCells>
  <printOptions horizontalCentered="1"/>
  <pageMargins left="0.4724409448818898" right="0.4330708661417323" top="0.7480314960629921" bottom="0.4724409448818898" header="0.4330708661417323" footer="0.1968503937007874"/>
  <pageSetup firstPageNumber="40" useFirstPageNumber="1" horizontalDpi="600" verticalDpi="600" orientation="landscape" paperSize="9" scale="83" r:id="rId2"/>
  <headerFooter alignWithMargins="0">
    <oddFooter>&amp;C－64,65－</oddFooter>
  </headerFooter>
  <rowBreaks count="1" manualBreakCount="1">
    <brk id="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畜産会</dc:creator>
  <cp:keywords/>
  <dc:description/>
  <cp:lastModifiedBy>tokura</cp:lastModifiedBy>
  <cp:lastPrinted>2019-01-25T02:08:29Z</cp:lastPrinted>
  <dcterms:created xsi:type="dcterms:W3CDTF">2002-04-18T09:07:49Z</dcterms:created>
  <dcterms:modified xsi:type="dcterms:W3CDTF">2019-01-25T04:49:33Z</dcterms:modified>
  <cp:category/>
  <cp:version/>
  <cp:contentType/>
  <cp:contentStatus/>
</cp:coreProperties>
</file>